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645" windowWidth="10860" windowHeight="10980" activeTab="1"/>
  </bookViews>
  <sheets>
    <sheet name="приложение 2" sheetId="2" r:id="rId1"/>
    <sheet name="приложение 3" sheetId="3" r:id="rId2"/>
  </sheets>
  <definedNames>
    <definedName name="_xlnm._FilterDatabase" localSheetId="0" hidden="1">'приложение 2'!$A$8:$F$189</definedName>
    <definedName name="Z_03D0DDB9_3E2B_445E_B26D_09285D63C497_.wvu.FilterData" localSheetId="0" hidden="1">'приложение 2'!$A$8:$F$146</definedName>
    <definedName name="Z_0966EDC4_1F53_4D92_AD4D_139D2FC6487F_.wvu.FilterData" localSheetId="0" hidden="1">'приложение 2'!$A$8:$F$146</definedName>
    <definedName name="Z_184D3176_FFF6_4E91_A7DC_D63418B7D0F5_.wvu.FilterData" localSheetId="0" hidden="1">'приложение 2'!$A$8:$F$146</definedName>
    <definedName name="Z_2547B61A_57D8_45C6_87E4_2B595BD241A2_.wvu.FilterData" localSheetId="0" hidden="1">'приложение 2'!$A$8:$F$146</definedName>
    <definedName name="Z_2547B61A_57D8_45C6_87E4_2B595BD241A2_.wvu.PrintArea" localSheetId="0" hidden="1">'приложение 2'!$A$6:$F$146</definedName>
    <definedName name="Z_2547B61A_57D8_45C6_87E4_2B595BD241A2_.wvu.PrintTitles" localSheetId="0" hidden="1">'приложение 2'!$9:$10</definedName>
    <definedName name="Z_265E4B74_F87F_4C11_8F36_BD3184BC15DF_.wvu.FilterData" localSheetId="0" hidden="1">'приложение 2'!$A$8:$F$146</definedName>
    <definedName name="Z_265E4B74_F87F_4C11_8F36_BD3184BC15DF_.wvu.PrintArea" localSheetId="0" hidden="1">'приложение 2'!$A$5:$F$146</definedName>
    <definedName name="Z_2CC5DC23_D108_4C62_8D9C_2D339D918FB9_.wvu.FilterData" localSheetId="0" hidden="1">'приложение 2'!$A$8:$F$146</definedName>
    <definedName name="Z_2E862F6B_6B0A_40BB_944E_0C7992DC3BBB_.wvu.FilterData" localSheetId="0" hidden="1">'приложение 2'!$A$8:$F$146</definedName>
    <definedName name="Z_4CB2AD8A_1395_4EEB_B6E5_ACA1429CF0DB_.wvu.Cols" localSheetId="0" hidden="1">'приложение 2'!#REF!</definedName>
    <definedName name="Z_4CB2AD8A_1395_4EEB_B6E5_ACA1429CF0DB_.wvu.FilterData" localSheetId="0" hidden="1">'приложение 2'!$A$8:$F$146</definedName>
    <definedName name="Z_4CB2AD8A_1395_4EEB_B6E5_ACA1429CF0DB_.wvu.PrintArea" localSheetId="0" hidden="1">'приложение 2'!$A$7:$F$146</definedName>
    <definedName name="Z_4CB2AD8A_1395_4EEB_B6E5_ACA1429CF0DB_.wvu.PrintTitles" localSheetId="0" hidden="1">'приложение 2'!$9:$10</definedName>
    <definedName name="Z_5271CAE7_4D6C_40AB_9A03_5EFB6EFB80FA_.wvu.Cols" localSheetId="0" hidden="1">'приложение 2'!#REF!</definedName>
    <definedName name="Z_5271CAE7_4D6C_40AB_9A03_5EFB6EFB80FA_.wvu.FilterData" localSheetId="0" hidden="1">'приложение 2'!$A$8:$F$146</definedName>
    <definedName name="Z_5271CAE7_4D6C_40AB_9A03_5EFB6EFB80FA_.wvu.PrintArea" localSheetId="0" hidden="1">'приложение 2'!$A$5:$F$146</definedName>
    <definedName name="Z_599A55F8_3816_4A95_B2A0_7EE8B30830DF_.wvu.FilterData" localSheetId="0" hidden="1">'приложение 2'!$A$8:$F$146</definedName>
    <definedName name="Z_599A55F8_3816_4A95_B2A0_7EE8B30830DF_.wvu.PrintArea" localSheetId="0" hidden="1">'приложение 2'!$A$6:$F$146</definedName>
    <definedName name="Z_5AF6E7FE_3DBA_440A_8C5E_F19F19A56F23_.wvu.FilterData" localSheetId="0" hidden="1">'приложение 2'!$A$8:$F$146</definedName>
    <definedName name="Z_5AF6E7FE_3DBA_440A_8C5E_F19F19A56F23_.wvu.PrintArea" localSheetId="0" hidden="1">'приложение 2'!$A$1:$F$146</definedName>
    <definedName name="Z_5AF6E7FE_3DBA_440A_8C5E_F19F19A56F23_.wvu.PrintTitles" localSheetId="0" hidden="1">'приложение 2'!$9:$10</definedName>
    <definedName name="Z_5AF6E7FE_3DBA_440A_8C5E_F19F19A56F23_.wvu.Rows" localSheetId="0" hidden="1">'приложение 2'!#REF!,'приложение 2'!#REF!</definedName>
    <definedName name="Z_62BA1D30_83D4_405C_B38E_4A6036DCDF7D_.wvu.Cols" localSheetId="0" hidden="1">'приложение 2'!#REF!</definedName>
    <definedName name="Z_62BA1D30_83D4_405C_B38E_4A6036DCDF7D_.wvu.FilterData" localSheetId="0" hidden="1">'приложение 2'!$A$8:$F$146</definedName>
    <definedName name="Z_62BA1D30_83D4_405C_B38E_4A6036DCDF7D_.wvu.PrintArea" localSheetId="0" hidden="1">'приложение 2'!$A$5:$F$146</definedName>
    <definedName name="Z_7C0ABF66_8B0F_48ED_A269_F91E2B0FF96C_.wvu.FilterData" localSheetId="0" hidden="1">'приложение 2'!$A$8:$F$146</definedName>
    <definedName name="Z_949DCF8A_4B6C_48DC_A0AF_1508759F4E2C_.wvu.FilterData" localSheetId="0" hidden="1">'приложение 2'!$A$8:$F$146</definedName>
    <definedName name="Z_9AE4E90B_95AD_4E92_80AE_724EF4B3642C_.wvu.FilterData" localSheetId="0" hidden="1">'приложение 2'!$A$8:$F$146</definedName>
    <definedName name="Z_9AE4E90B_95AD_4E92_80AE_724EF4B3642C_.wvu.PrintArea" localSheetId="0" hidden="1">'приложение 2'!$A$5:$F$146</definedName>
    <definedName name="Z_A79CDC70_8466_49CB_8C49_C52C08F5C2C3_.wvu.FilterData" localSheetId="0" hidden="1">'приложение 2'!$A$8:$F$146</definedName>
    <definedName name="Z_A79CDC70_8466_49CB_8C49_C52C08F5C2C3_.wvu.PrintArea" localSheetId="0" hidden="1">'приложение 2'!$A$6:$F$146</definedName>
    <definedName name="Z_A79CDC70_8466_49CB_8C49_C52C08F5C2C3_.wvu.PrintTitles" localSheetId="0" hidden="1">'приложение 2'!$9:$10</definedName>
    <definedName name="Z_B3397BCA_1277_4868_806F_2E68EFD73FCF_.wvu.Cols" localSheetId="0" hidden="1">'приложение 2'!#REF!</definedName>
    <definedName name="Z_B3397BCA_1277_4868_806F_2E68EFD73FCF_.wvu.FilterData" localSheetId="0" hidden="1">'приложение 2'!$A$8:$F$146</definedName>
    <definedName name="Z_B3397BCA_1277_4868_806F_2E68EFD73FCF_.wvu.PrintArea" localSheetId="0" hidden="1">'приложение 2'!$A$7:$F$146</definedName>
    <definedName name="Z_B3397BCA_1277_4868_806F_2E68EFD73FCF_.wvu.PrintTitles" localSheetId="0" hidden="1">'приложение 2'!$9:$10</definedName>
    <definedName name="Z_B3ADB1FC_7237_4F79_A98A_9A3A728E8FB8_.wvu.FilterData" localSheetId="0" hidden="1">'приложение 2'!$A$8:$F$146</definedName>
    <definedName name="Z_C0DCEFD6_4378_4196_8A52_BBAE8937CBA3_.wvu.FilterData" localSheetId="0" hidden="1">'приложение 2'!$A$8:$F$146</definedName>
    <definedName name="Z_C0DCEFD6_4378_4196_8A52_BBAE8937CBA3_.wvu.PrintArea" localSheetId="0" hidden="1">'приложение 2'!$A$1:$F$146</definedName>
    <definedName name="Z_C0DCEFD6_4378_4196_8A52_BBAE8937CBA3_.wvu.PrintTitles" localSheetId="0" hidden="1">'приложение 2'!$9:$10</definedName>
    <definedName name="Z_E73FB2C8_8889_4BC1_B42C_BB4285892FAC_.wvu.Cols" localSheetId="0" hidden="1">'приложение 2'!#REF!</definedName>
    <definedName name="Z_E73FB2C8_8889_4BC1_B42C_BB4285892FAC_.wvu.FilterData" localSheetId="0" hidden="1">'приложение 2'!$A$8:$F$146</definedName>
    <definedName name="Z_E73FB2C8_8889_4BC1_B42C_BB4285892FAC_.wvu.PrintArea" localSheetId="0" hidden="1">'приложение 2'!$A$7:$F$146</definedName>
    <definedName name="Z_E73FB2C8_8889_4BC1_B42C_BB4285892FAC_.wvu.PrintTitles" localSheetId="0" hidden="1">'приложение 2'!$9:$10</definedName>
    <definedName name="_xlnm.Print_Titles" localSheetId="0">'приложение 2'!$9:$10</definedName>
    <definedName name="_xlnm.Print_Area" localSheetId="0">'приложение 2'!$A$1:$I$189</definedName>
    <definedName name="_xlnm.Print_Area" localSheetId="1">'приложение 3'!$A$1:$E$33</definedName>
  </definedNames>
  <calcPr calcId="144525"/>
  <customWorkbookViews>
    <customWorkbookView name="1 - Личное представление" guid="{5AF6E7FE-3DBA-440A-8C5E-F19F19A56F23}" mergeInterval="0" personalView="1" maximized="1" windowWidth="1276" windowHeight="809" activeSheetId="2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Администратор - Личное представление" guid="{C0DCEFD6-4378-4196-8A52-BBAE8937CBA3}" mergeInterval="0" personalView="1" maximized="1" xWindow="1" yWindow="1" windowWidth="1916" windowHeight="855" activeSheetId="2" showComments="commIndAndComment"/>
  </customWorkbookViews>
</workbook>
</file>

<file path=xl/calcChain.xml><?xml version="1.0" encoding="utf-8"?>
<calcChain xmlns="http://schemas.openxmlformats.org/spreadsheetml/2006/main">
  <c r="I166" i="2" l="1"/>
  <c r="I137" i="2"/>
  <c r="I141" i="2"/>
  <c r="I106" i="2"/>
  <c r="I99" i="2"/>
  <c r="H168" i="2" l="1"/>
  <c r="G168" i="2"/>
  <c r="H164" i="2"/>
  <c r="G164" i="2"/>
  <c r="H136" i="2"/>
  <c r="G136" i="2"/>
  <c r="G135" i="2" s="1"/>
  <c r="G134" i="2" s="1"/>
  <c r="H140" i="2"/>
  <c r="G140" i="2"/>
  <c r="G139" i="2" s="1"/>
  <c r="G138" i="2" s="1"/>
  <c r="H125" i="2"/>
  <c r="G125" i="2"/>
  <c r="H105" i="2"/>
  <c r="G105" i="2"/>
  <c r="H98" i="2"/>
  <c r="G98" i="2"/>
  <c r="G97" i="2" s="1"/>
  <c r="I140" i="2" l="1"/>
  <c r="H139" i="2"/>
  <c r="H135" i="2"/>
  <c r="I136" i="2"/>
  <c r="H97" i="2"/>
  <c r="I97" i="2" s="1"/>
  <c r="I98" i="2"/>
  <c r="H73" i="2"/>
  <c r="G73" i="2"/>
  <c r="H48" i="2"/>
  <c r="G48" i="2"/>
  <c r="H138" i="2" l="1"/>
  <c r="I138" i="2" s="1"/>
  <c r="I139" i="2"/>
  <c r="H134" i="2"/>
  <c r="I134" i="2" s="1"/>
  <c r="I135" i="2"/>
  <c r="I19" i="2" l="1"/>
  <c r="I20" i="2"/>
  <c r="I21" i="2"/>
  <c r="I25" i="2"/>
  <c r="I26" i="2"/>
  <c r="I32" i="2"/>
  <c r="I33" i="2"/>
  <c r="I34" i="2"/>
  <c r="I37" i="2"/>
  <c r="I38" i="2"/>
  <c r="I41" i="2"/>
  <c r="I42" i="2"/>
  <c r="I45" i="2"/>
  <c r="I49" i="2"/>
  <c r="I50" i="2"/>
  <c r="I53" i="2"/>
  <c r="I54" i="2"/>
  <c r="I58" i="2"/>
  <c r="I59" i="2"/>
  <c r="I62" i="2"/>
  <c r="I74" i="2"/>
  <c r="I75" i="2"/>
  <c r="I78" i="2"/>
  <c r="I83" i="2"/>
  <c r="I89" i="2"/>
  <c r="I92" i="2"/>
  <c r="I96" i="2"/>
  <c r="I107" i="2"/>
  <c r="I111" i="2"/>
  <c r="I112" i="2"/>
  <c r="I119" i="2"/>
  <c r="I126" i="2"/>
  <c r="I130" i="2"/>
  <c r="I131" i="2"/>
  <c r="I145" i="2"/>
  <c r="I150" i="2"/>
  <c r="I154" i="2"/>
  <c r="I157" i="2"/>
  <c r="I158" i="2"/>
  <c r="I161" i="2"/>
  <c r="I165" i="2"/>
  <c r="I169" i="2"/>
  <c r="I176" i="2"/>
  <c r="I182" i="2"/>
  <c r="I189" i="2"/>
  <c r="I48" i="2" l="1"/>
  <c r="G163" i="2"/>
  <c r="H95" i="2"/>
  <c r="G95" i="2"/>
  <c r="G94" i="2" s="1"/>
  <c r="G93" i="2" s="1"/>
  <c r="H77" i="2"/>
  <c r="G77" i="2"/>
  <c r="G76" i="2" s="1"/>
  <c r="G24" i="2"/>
  <c r="G23" i="2" s="1"/>
  <c r="G22" i="2" s="1"/>
  <c r="H24" i="2"/>
  <c r="H188" i="2"/>
  <c r="H181" i="2"/>
  <c r="H175" i="2"/>
  <c r="H160" i="2"/>
  <c r="H156" i="2"/>
  <c r="H153" i="2"/>
  <c r="H144" i="2"/>
  <c r="H129" i="2"/>
  <c r="H110" i="2"/>
  <c r="H91" i="2"/>
  <c r="H88" i="2"/>
  <c r="H82" i="2"/>
  <c r="H69" i="2"/>
  <c r="H65" i="2"/>
  <c r="H61" i="2"/>
  <c r="H57" i="2"/>
  <c r="H52" i="2"/>
  <c r="H47" i="2"/>
  <c r="H44" i="2"/>
  <c r="H40" i="2"/>
  <c r="H31" i="2"/>
  <c r="H18" i="2"/>
  <c r="H149" i="2"/>
  <c r="G149" i="2"/>
  <c r="G148" i="2" s="1"/>
  <c r="G147" i="2" s="1"/>
  <c r="H118" i="2"/>
  <c r="G118" i="2"/>
  <c r="G117" i="2" s="1"/>
  <c r="G116" i="2" s="1"/>
  <c r="G115" i="2" s="1"/>
  <c r="G114" i="2" s="1"/>
  <c r="H36" i="2"/>
  <c r="D21" i="3" l="1"/>
  <c r="D20" i="3" s="1"/>
  <c r="G113" i="2"/>
  <c r="H39" i="2"/>
  <c r="H56" i="2"/>
  <c r="H81" i="2"/>
  <c r="H104" i="2"/>
  <c r="H159" i="2"/>
  <c r="H23" i="2"/>
  <c r="I24" i="2"/>
  <c r="H72" i="2"/>
  <c r="I73" i="2"/>
  <c r="H167" i="2"/>
  <c r="I168" i="2"/>
  <c r="H35" i="2"/>
  <c r="H148" i="2"/>
  <c r="I149" i="2"/>
  <c r="H43" i="2"/>
  <c r="H60" i="2"/>
  <c r="H109" i="2"/>
  <c r="H143" i="2"/>
  <c r="H174" i="2"/>
  <c r="H17" i="2"/>
  <c r="H64" i="2"/>
  <c r="H87" i="2"/>
  <c r="H152" i="2"/>
  <c r="H180" i="2"/>
  <c r="H94" i="2"/>
  <c r="H93" i="2" s="1"/>
  <c r="I95" i="2"/>
  <c r="H163" i="2"/>
  <c r="I163" i="2" s="1"/>
  <c r="I164" i="2"/>
  <c r="H117" i="2"/>
  <c r="I118" i="2"/>
  <c r="H30" i="2"/>
  <c r="H51" i="2"/>
  <c r="H46" i="2" s="1"/>
  <c r="H68" i="2"/>
  <c r="H90" i="2"/>
  <c r="H128" i="2"/>
  <c r="H127" i="2" s="1"/>
  <c r="H187" i="2"/>
  <c r="H76" i="2"/>
  <c r="I76" i="2" s="1"/>
  <c r="I77" i="2"/>
  <c r="H124" i="2"/>
  <c r="H123" i="2" s="1"/>
  <c r="I125" i="2"/>
  <c r="G124" i="2"/>
  <c r="G123" i="2" s="1"/>
  <c r="G104" i="2"/>
  <c r="G103" i="2" s="1"/>
  <c r="H55" i="2" l="1"/>
  <c r="H162" i="2"/>
  <c r="H122" i="2"/>
  <c r="H86" i="2"/>
  <c r="H85" i="2" s="1"/>
  <c r="H16" i="2"/>
  <c r="H142" i="2"/>
  <c r="H133" i="2" s="1"/>
  <c r="H103" i="2"/>
  <c r="I103" i="2" s="1"/>
  <c r="I104" i="2"/>
  <c r="H155" i="2"/>
  <c r="H179" i="2"/>
  <c r="H63" i="2"/>
  <c r="H71" i="2"/>
  <c r="I124" i="2"/>
  <c r="H186" i="2"/>
  <c r="H173" i="2"/>
  <c r="H108" i="2"/>
  <c r="H147" i="2"/>
  <c r="I147" i="2" s="1"/>
  <c r="I148" i="2"/>
  <c r="H22" i="2"/>
  <c r="I22" i="2" s="1"/>
  <c r="I23" i="2"/>
  <c r="H80" i="2"/>
  <c r="H29" i="2"/>
  <c r="H116" i="2"/>
  <c r="I117" i="2"/>
  <c r="I93" i="2"/>
  <c r="I94" i="2"/>
  <c r="H151" i="2"/>
  <c r="I105" i="2"/>
  <c r="H102" i="2" l="1"/>
  <c r="H185" i="2"/>
  <c r="H15" i="2"/>
  <c r="H84" i="2"/>
  <c r="E15" i="3" s="1"/>
  <c r="H28" i="2"/>
  <c r="H172" i="2"/>
  <c r="H146" i="2"/>
  <c r="H115" i="2"/>
  <c r="I116" i="2"/>
  <c r="H79" i="2"/>
  <c r="E14" i="3" s="1"/>
  <c r="H178" i="2"/>
  <c r="H177" i="2"/>
  <c r="E29" i="3" s="1"/>
  <c r="G188" i="2"/>
  <c r="G181" i="2"/>
  <c r="G175" i="2"/>
  <c r="G167" i="2"/>
  <c r="G160" i="2"/>
  <c r="G156" i="2"/>
  <c r="I156" i="2" s="1"/>
  <c r="G153" i="2"/>
  <c r="G144" i="2"/>
  <c r="G129" i="2"/>
  <c r="G110" i="2"/>
  <c r="G91" i="2"/>
  <c r="G88" i="2"/>
  <c r="G82" i="2"/>
  <c r="G72" i="2"/>
  <c r="G70" i="2"/>
  <c r="I70" i="2" s="1"/>
  <c r="I67" i="2"/>
  <c r="I66" i="2"/>
  <c r="G61" i="2"/>
  <c r="G57" i="2"/>
  <c r="G52" i="2"/>
  <c r="G47" i="2"/>
  <c r="I47" i="2" s="1"/>
  <c r="G44" i="2"/>
  <c r="G40" i="2"/>
  <c r="G36" i="2"/>
  <c r="G18" i="2"/>
  <c r="H114" i="2" l="1"/>
  <c r="I115" i="2"/>
  <c r="G35" i="2"/>
  <c r="I35" i="2" s="1"/>
  <c r="I36" i="2"/>
  <c r="G51" i="2"/>
  <c r="I51" i="2" s="1"/>
  <c r="I52" i="2"/>
  <c r="G128" i="2"/>
  <c r="I129" i="2"/>
  <c r="G180" i="2"/>
  <c r="I181" i="2"/>
  <c r="H132" i="2"/>
  <c r="E25" i="3" s="1"/>
  <c r="H14" i="2"/>
  <c r="G39" i="2"/>
  <c r="I39" i="2" s="1"/>
  <c r="I40" i="2"/>
  <c r="G56" i="2"/>
  <c r="I56" i="2" s="1"/>
  <c r="I57" i="2"/>
  <c r="G87" i="2"/>
  <c r="I87" i="2" s="1"/>
  <c r="I88" i="2"/>
  <c r="G159" i="2"/>
  <c r="I159" i="2" s="1"/>
  <c r="I160" i="2"/>
  <c r="G187" i="2"/>
  <c r="I188" i="2"/>
  <c r="H171" i="2"/>
  <c r="E28" i="3" s="1"/>
  <c r="H184" i="2"/>
  <c r="E32" i="3" s="1"/>
  <c r="G43" i="2"/>
  <c r="I43" i="2" s="1"/>
  <c r="I44" i="2"/>
  <c r="G60" i="2"/>
  <c r="I60" i="2" s="1"/>
  <c r="I61" i="2"/>
  <c r="G71" i="2"/>
  <c r="I71" i="2" s="1"/>
  <c r="I72" i="2"/>
  <c r="G90" i="2"/>
  <c r="I90" i="2" s="1"/>
  <c r="I91" i="2"/>
  <c r="G143" i="2"/>
  <c r="I144" i="2"/>
  <c r="G162" i="2"/>
  <c r="I162" i="2" s="1"/>
  <c r="I167" i="2"/>
  <c r="H101" i="2"/>
  <c r="E18" i="3" s="1"/>
  <c r="G17" i="2"/>
  <c r="I18" i="2"/>
  <c r="G81" i="2"/>
  <c r="I82" i="2"/>
  <c r="G109" i="2"/>
  <c r="I110" i="2"/>
  <c r="G152" i="2"/>
  <c r="I153" i="2"/>
  <c r="G174" i="2"/>
  <c r="I175" i="2"/>
  <c r="H121" i="2"/>
  <c r="H27" i="2"/>
  <c r="E13" i="3" s="1"/>
  <c r="I123" i="2"/>
  <c r="G31" i="2"/>
  <c r="G69" i="2"/>
  <c r="G65" i="2"/>
  <c r="E12" i="3" l="1"/>
  <c r="E11" i="3" s="1"/>
  <c r="H13" i="2"/>
  <c r="I128" i="2"/>
  <c r="G127" i="2"/>
  <c r="G122" i="2" s="1"/>
  <c r="G46" i="2"/>
  <c r="I46" i="2" s="1"/>
  <c r="H170" i="2"/>
  <c r="E27" i="3"/>
  <c r="E17" i="3"/>
  <c r="E31" i="3"/>
  <c r="E21" i="3"/>
  <c r="I114" i="2"/>
  <c r="H113" i="2"/>
  <c r="I113" i="2" s="1"/>
  <c r="H120" i="2"/>
  <c r="E24" i="3"/>
  <c r="G64" i="2"/>
  <c r="I64" i="2" s="1"/>
  <c r="I65" i="2"/>
  <c r="G173" i="2"/>
  <c r="I174" i="2"/>
  <c r="G108" i="2"/>
  <c r="I109" i="2"/>
  <c r="G16" i="2"/>
  <c r="I17" i="2"/>
  <c r="G179" i="2"/>
  <c r="I180" i="2"/>
  <c r="G155" i="2"/>
  <c r="I155" i="2" s="1"/>
  <c r="G30" i="2"/>
  <c r="I31" i="2"/>
  <c r="G86" i="2"/>
  <c r="I86" i="2" s="1"/>
  <c r="G142" i="2"/>
  <c r="G133" i="2" s="1"/>
  <c r="I143" i="2"/>
  <c r="G68" i="2"/>
  <c r="I68" i="2" s="1"/>
  <c r="I69" i="2"/>
  <c r="G151" i="2"/>
  <c r="I151" i="2" s="1"/>
  <c r="I152" i="2"/>
  <c r="G80" i="2"/>
  <c r="I81" i="2"/>
  <c r="H100" i="2"/>
  <c r="G186" i="2"/>
  <c r="I187" i="2"/>
  <c r="G55" i="2"/>
  <c r="I55" i="2" s="1"/>
  <c r="H183" i="2"/>
  <c r="G15" i="2" l="1"/>
  <c r="G14" i="2" s="1"/>
  <c r="G85" i="2"/>
  <c r="I85" i="2" s="1"/>
  <c r="E23" i="3"/>
  <c r="I127" i="2"/>
  <c r="I122" i="2"/>
  <c r="F21" i="3"/>
  <c r="E20" i="3"/>
  <c r="F20" i="3" s="1"/>
  <c r="H12" i="2"/>
  <c r="G79" i="2"/>
  <c r="I80" i="2"/>
  <c r="G29" i="2"/>
  <c r="I29" i="2" s="1"/>
  <c r="I30" i="2"/>
  <c r="I133" i="2"/>
  <c r="I142" i="2"/>
  <c r="I179" i="2"/>
  <c r="G178" i="2"/>
  <c r="I178" i="2" s="1"/>
  <c r="G177" i="2"/>
  <c r="D29" i="3" s="1"/>
  <c r="F29" i="3" s="1"/>
  <c r="I16" i="2"/>
  <c r="G172" i="2"/>
  <c r="I173" i="2"/>
  <c r="G146" i="2"/>
  <c r="G63" i="2"/>
  <c r="G185" i="2"/>
  <c r="I186" i="2"/>
  <c r="I108" i="2"/>
  <c r="G102" i="2"/>
  <c r="E9" i="3" l="1"/>
  <c r="G84" i="2"/>
  <c r="D15" i="3" s="1"/>
  <c r="F15" i="3" s="1"/>
  <c r="G121" i="2"/>
  <c r="I121" i="2" s="1"/>
  <c r="I79" i="2"/>
  <c r="D14" i="3"/>
  <c r="F14" i="3" s="1"/>
  <c r="G132" i="2"/>
  <c r="D25" i="3" s="1"/>
  <c r="I146" i="2"/>
  <c r="G101" i="2"/>
  <c r="D18" i="3" s="1"/>
  <c r="I102" i="2"/>
  <c r="G28" i="2"/>
  <c r="I63" i="2"/>
  <c r="G171" i="2"/>
  <c r="I172" i="2"/>
  <c r="H11" i="2"/>
  <c r="G184" i="2"/>
  <c r="D32" i="3" s="1"/>
  <c r="I185" i="2"/>
  <c r="I177" i="2"/>
  <c r="I15" i="2"/>
  <c r="I84" i="2" l="1"/>
  <c r="D24" i="3"/>
  <c r="F24" i="3" s="1"/>
  <c r="D31" i="3"/>
  <c r="F31" i="3" s="1"/>
  <c r="F32" i="3"/>
  <c r="D17" i="3"/>
  <c r="F17" i="3" s="1"/>
  <c r="F18" i="3"/>
  <c r="F25" i="3"/>
  <c r="I171" i="2"/>
  <c r="D28" i="3"/>
  <c r="I14" i="2"/>
  <c r="D12" i="3"/>
  <c r="G100" i="2"/>
  <c r="I100" i="2" s="1"/>
  <c r="I101" i="2"/>
  <c r="G183" i="2"/>
  <c r="I183" i="2" s="1"/>
  <c r="I184" i="2"/>
  <c r="G170" i="2"/>
  <c r="I170" i="2" s="1"/>
  <c r="I28" i="2"/>
  <c r="G27" i="2"/>
  <c r="I132" i="2"/>
  <c r="G120" i="2"/>
  <c r="I120" i="2" s="1"/>
  <c r="D13" i="3" l="1"/>
  <c r="F13" i="3" s="1"/>
  <c r="G13" i="2"/>
  <c r="G12" i="2" s="1"/>
  <c r="D23" i="3"/>
  <c r="F23" i="3" s="1"/>
  <c r="D27" i="3"/>
  <c r="F27" i="3" s="1"/>
  <c r="F28" i="3"/>
  <c r="F12" i="3"/>
  <c r="I27" i="2"/>
  <c r="D11" i="3" l="1"/>
  <c r="F11" i="3" s="1"/>
  <c r="I13" i="2"/>
  <c r="D9" i="3" l="1"/>
  <c r="F9" i="3" s="1"/>
  <c r="G11" i="2"/>
  <c r="I11" i="2" s="1"/>
  <c r="I12" i="2"/>
</calcChain>
</file>

<file path=xl/sharedStrings.xml><?xml version="1.0" encoding="utf-8"?>
<sst xmlns="http://schemas.openxmlformats.org/spreadsheetml/2006/main" count="1048" uniqueCount="159">
  <si>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</si>
  <si>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</si>
  <si>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</si>
  <si>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</si>
  <si>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</si>
  <si>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</si>
  <si>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</si>
  <si>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</si>
  <si>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</si>
  <si>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</si>
  <si>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</si>
  <si>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</si>
  <si>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</si>
  <si>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</si>
  <si>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</si>
  <si>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Коммунальное хозяйство</t>
  </si>
  <si>
    <t>10</t>
  </si>
  <si>
    <t>00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</si>
  <si>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</si>
  <si>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</si>
  <si>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</si>
  <si>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</si>
  <si>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244</t>
  </si>
  <si>
    <t>312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</si>
  <si>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</si>
  <si>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</si>
  <si>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</si>
  <si>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</si>
  <si>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</si>
  <si>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</si>
  <si>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</si>
  <si>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</si>
  <si>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</si>
  <si>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</si>
  <si>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</si>
  <si>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</si>
  <si>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</si>
  <si>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</si>
  <si>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</si>
  <si>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</si>
  <si>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</si>
  <si>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</si>
  <si>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</si>
  <si>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</si>
  <si>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</si>
  <si>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Руководство и управление в сфере установленных функций органов местного самоуправления 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</si>
  <si>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</si>
  <si>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</si>
  <si>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</si>
  <si>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</si>
  <si>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 xml:space="preserve">Межбюджетные трансферты
</t>
  </si>
  <si>
    <t>500</t>
  </si>
  <si>
    <t>540</t>
  </si>
  <si>
    <t>Администрация сельского поселения"Каджером"</t>
  </si>
  <si>
    <t>ОБЩЕГОСУДАРСТВЕННЫЕ ВОПРОСЫ</t>
  </si>
  <si>
    <t>927</t>
  </si>
  <si>
    <t>НАЦИОНАЛЬНАЯ БЕЗОПАСНОСТЬ И ПРАВООХРАНИТЕЛЬНАЯ ДЕЯТЕЛЬНОСТЬ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</si>
  <si>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</si>
  <si>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</si>
  <si>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853</t>
  </si>
  <si>
    <t>Уплата  иных платежей</t>
  </si>
  <si>
    <t>Иные межбюджетные трансферты</t>
  </si>
  <si>
    <t>99 0 00 00000</t>
  </si>
  <si>
    <t>99 0 00 02010</t>
  </si>
  <si>
    <t>99 0 00 02040</t>
  </si>
  <si>
    <t>99 0 00 03010</t>
  </si>
  <si>
    <t>99 0 00 02110</t>
  </si>
  <si>
    <t>99 0 00 73150</t>
  </si>
  <si>
    <t>99 0 00 51180</t>
  </si>
  <si>
    <t>851</t>
  </si>
  <si>
    <t xml:space="preserve">Уплата налога на имущество организаций
и земельного налога
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</si>
  <si>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</si>
  <si>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</si>
  <si>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111</t>
  </si>
  <si>
    <t>119</t>
  </si>
  <si>
    <t>Фонд оплаты труда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</si>
  <si>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</si>
  <si>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</si>
  <si>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</si>
  <si>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852</t>
  </si>
  <si>
    <t>110</t>
  </si>
  <si>
    <t>Расходы на выплаты персоналу казенных учреждений</t>
  </si>
  <si>
    <t>Уплата прочих налогов, сборов</t>
  </si>
  <si>
    <t>Прочая закупка товаров, работ и услуг</t>
  </si>
  <si>
    <t>01 0 00 00000</t>
  </si>
  <si>
    <t>Поддержка муниципальных программ формирования современной городской среды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</si>
  <si>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</si>
  <si>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переданных  органами местного самоуправления части отдельных полномочий по решению вопросов местного значения  по исполнению бюджета поселения, осуществлению контроля за его исполнением</t>
  </si>
  <si>
    <t>99 0 00 91050</t>
  </si>
  <si>
    <t>99 0 00 91040</t>
  </si>
  <si>
    <t>01 0 F2 55550</t>
  </si>
  <si>
    <t>320</t>
  </si>
  <si>
    <t>Приобретение товаров, работ, услуг в пользу граждан в целях их социального обеспечения</t>
  </si>
  <si>
    <t>323</t>
  </si>
  <si>
    <t>Социальное обеспечение населения</t>
  </si>
  <si>
    <t>Закупка энергетических ресурсов</t>
  </si>
  <si>
    <t>247</t>
  </si>
  <si>
    <t>99 0 00 59300</t>
  </si>
  <si>
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</si>
  <si>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</si>
  <si>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</si>
  <si>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Закупка товаров, работ и услуг для  обеспечения государственных (муниципальных) нужд</t>
  </si>
  <si>
    <t xml:space="preserve">Прочая закупка товаров, работ и услуг </t>
  </si>
  <si>
    <t>ФИЗИЧЕСКАЯ КУЛЬТУРА И СПОРТ</t>
  </si>
  <si>
    <t>11</t>
  </si>
  <si>
    <t>Физическая культура</t>
  </si>
  <si>
    <t xml:space="preserve">Закупка товаров, работ и услуг для обеспечения государственных (муниципальных) нужд
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</si>
  <si>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</si>
  <si>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99 0 00 03050</t>
  </si>
  <si>
    <t>Межбюджетные трансферты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</si>
  <si>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</si>
  <si>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>Приложение 2</t>
  </si>
  <si>
    <t>Обеспечение первичных мер пожарной безопасности в границах населенных пунктов поселения</t>
  </si>
  <si>
    <t>99 0 00 15310</t>
  </si>
  <si>
    <t xml:space="preserve">200 </t>
  </si>
  <si>
    <t>НАЦИОНАЛЬНАЯ ЭКОНОМИКА</t>
  </si>
  <si>
    <t>08</t>
  </si>
  <si>
    <t>99 0 00 03150</t>
  </si>
  <si>
    <t>Осуществление переданных органами местного самоуправления части полномочий по решению вопросов местного значения по созданию условий для предоставления транспортных услуг населению и организации транспортного обслуживания населения в границах поселения</t>
  </si>
  <si>
    <t>Расходы на выплату персоналу государственных (муниципальных) органов</t>
  </si>
  <si>
    <t xml:space="preserve">99 0 00 91060 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</si>
  <si>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</si>
  <si>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99 0 00 9160</t>
  </si>
  <si>
    <t>Кассовое исполнение</t>
  </si>
  <si>
    <t>% исполнения</t>
  </si>
  <si>
    <t xml:space="preserve">Приложение  3                               </t>
  </si>
  <si>
    <t>тыс.рублей</t>
  </si>
  <si>
    <t>Рз</t>
  </si>
  <si>
    <t>Пр</t>
  </si>
  <si>
    <t>Утверждено</t>
  </si>
  <si>
    <t>ВСЕГО: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</si>
  <si>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</si>
  <si>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</si>
  <si>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</si>
  <si>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</si>
  <si>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</si>
  <si>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Социальная политика</t>
  </si>
  <si>
    <t>Физическая культура и спорт</t>
  </si>
  <si>
    <t>Осуществление переданных органами местного самоуправления полномочий по решению вопросов местного значения по содействию в развитии сельскохозяйственного производства, созданию условий для развития малого и среднего предпринимательства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</si>
  <si>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</si>
  <si>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Физическая культура </t>
  </si>
  <si>
    <t>Муниципальная программа «Формирование городской среды муниципального образования сельского поселения «Каджером» на 2018-2024 годы</t>
  </si>
  <si>
    <t xml:space="preserve">Расходы бюджета муниципального образования сельского поселения "Каджером" за 2022 год по ведомственной структуре расходов бюджета муниципального образования сельского поселения "Каджером"   </t>
  </si>
  <si>
    <t>99 0 00 71090</t>
  </si>
  <si>
    <t>Иные межбюджетные трансферты городским и сельским поселениям, входящим в состав муниципального района "Печора", предоставляемые на реализацию народных инициатив</t>
  </si>
  <si>
    <t>01 0 31 S2300</t>
  </si>
  <si>
    <t>01 0 31 00000</t>
  </si>
  <si>
    <t>Реализация народных проектов в сфере благоустройства, прошедших отбор в рамках проекта "Народый бюджет"</t>
  </si>
  <si>
    <t>99 0 00 25510</t>
  </si>
  <si>
    <t>Уличное освещение</t>
  </si>
  <si>
    <t xml:space="preserve">РАСХОДЫ БЮДЖЕТА МУНИЦИПАЛЬНОГО ОБРАЗОВАНИЯ СЕЛЬСКОГО ПОСЕЛЕНИЯ "КАДЖЕРОМ" ЗА 2022 ГОД ПО РАЗДЕЛАМ, ПОДРАЗДЕЛАМ  КЛАССИФИКАЦИИ РАСХОДОВ БЮДЖЕТОВ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</si>
  <si>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</si>
  <si>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</si>
  <si>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к решению Совета сельского поселения "Каджером"                                 </t>
  </si>
  <si>
    <t xml:space="preserve">   от          .2023 года № </t>
  </si>
  <si>
    <t>тыс. рублей</t>
  </si>
  <si>
    <t>к решению Совета сельского поселения "Каджером"</t>
  </si>
  <si>
    <t xml:space="preserve">  от           .2023 года № </t>
  </si>
  <si>
    <t>Социальные выплаты гражданам, кроме публичных нормативных социальных выплат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</si>
</sst>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"/>
    <numFmt numFmtId="165" formatCode="#,##0.0"/>
    <numFmt numFmtId="166" formatCode="_-* #,##0.0_р_._-;\-\ #,##0.0_р_._-;_-* &quot;-&quot;_р_._-;_-@_-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6" fillId="3" borderId="1" xfId="0" applyNumberFormat="1" applyFont="1" applyFill="1" applyBorder="1" applyAlignment="1">
      <alignment horizontal="right" vertical="center"/>
    </xf>
    <xf numFmtId="0" fontId="2" fillId="0" borderId="0" xfId="0" applyFont="1"/>
    <xf numFmtId="165" fontId="6" fillId="4" borderId="1" xfId="0" applyNumberFormat="1" applyFont="1" applyFill="1" applyBorder="1" applyAlignment="1">
      <alignment horizontal="right" vertical="center"/>
    </xf>
    <xf numFmtId="165" fontId="6" fillId="6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left" vertical="top" wrapText="1"/>
    </xf>
    <xf numFmtId="165" fontId="6" fillId="3" borderId="2" xfId="0" applyNumberFormat="1" applyFont="1" applyFill="1" applyBorder="1" applyAlignment="1">
      <alignment horizontal="right" vertical="center"/>
    </xf>
    <xf numFmtId="165" fontId="6" fillId="4" borderId="2" xfId="0" applyNumberFormat="1" applyFont="1" applyFill="1" applyBorder="1" applyAlignment="1">
      <alignment horizontal="right" vertical="center"/>
    </xf>
    <xf numFmtId="165" fontId="6" fillId="0" borderId="2" xfId="0" applyNumberFormat="1" applyFont="1" applyFill="1" applyBorder="1" applyAlignment="1">
      <alignment horizontal="right" vertical="center"/>
    </xf>
    <xf numFmtId="165" fontId="6" fillId="3" borderId="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top" wrapText="1"/>
    </xf>
    <xf numFmtId="165" fontId="6" fillId="7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165" fontId="6" fillId="8" borderId="1" xfId="0" applyNumberFormat="1" applyFont="1" applyFill="1" applyBorder="1" applyAlignment="1">
      <alignment horizontal="right" vertical="center"/>
    </xf>
    <xf numFmtId="0" fontId="4" fillId="0" borderId="0" xfId="0" applyFont="1"/>
    <xf numFmtId="49" fontId="5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</xf>
    <xf numFmtId="49" fontId="8" fillId="4" borderId="1" xfId="0" applyNumberFormat="1" applyFont="1" applyFill="1" applyBorder="1" applyAlignment="1">
      <alignment horizontal="justify" vertical="top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justify" vertical="top"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top"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8" fillId="4" borderId="1" xfId="0" applyNumberFormat="1" applyFont="1" applyFill="1" applyBorder="1" applyAlignment="1">
      <alignment horizontal="justify" vertical="top" wrapText="1"/>
    </xf>
    <xf numFmtId="0" fontId="8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8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8" fillId="7" borderId="3" xfId="0" applyNumberFormat="1" applyFont="1" applyFill="1" applyBorder="1" applyAlignment="1">
      <alignment horizontal="justify" vertical="top" wrapText="1"/>
    </xf>
    <xf numFmtId="49" fontId="6" fillId="7" borderId="3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0" fontId="6" fillId="0" borderId="0" xfId="0" applyFont="1" applyAlignment="1">
      <alignment horizontal="left" wrapText="1"/>
    </xf>
    <xf numFmtId="49" fontId="8" fillId="7" borderId="1" xfId="0" applyNumberFormat="1" applyFont="1" applyFill="1" applyBorder="1" applyAlignment="1">
      <alignment horizontal="left" wrapText="1"/>
    </xf>
    <xf numFmtId="49" fontId="8" fillId="7" borderId="1" xfId="0" applyNumberFormat="1" applyFont="1" applyFill="1" applyBorder="1" applyAlignment="1">
      <alignment horizontal="justify" vertical="top" wrapText="1"/>
    </xf>
    <xf numFmtId="165" fontId="6" fillId="0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65" fontId="2" fillId="0" borderId="0" xfId="0" applyNumberFormat="1" applyFont="1"/>
    <xf numFmtId="0" fontId="1" fillId="0" borderId="0" xfId="0" applyFont="1" applyAlignment="1">
      <alignment horizontal="right"/>
    </xf>
    <xf numFmtId="165" fontId="5" fillId="0" borderId="1" xfId="0" applyNumberFormat="1" applyFont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left" vertical="top" wrapText="1"/>
    </xf>
    <xf numFmtId="49" fontId="8" fillId="8" borderId="1" xfId="0" applyNumberFormat="1" applyFont="1" applyFill="1" applyBorder="1" applyAlignment="1">
      <alignment horizontal="justify" vertical="top" wrapText="1"/>
    </xf>
    <xf numFmtId="49" fontId="11" fillId="7" borderId="1" xfId="0" applyNumberFormat="1" applyFont="1" applyFill="1" applyBorder="1" applyAlignment="1">
      <alignment horizontal="justify" vertical="top" wrapText="1"/>
    </xf>
    <xf numFmtId="49" fontId="12" fillId="7" borderId="1" xfId="0" applyNumberFormat="1" applyFont="1" applyFill="1" applyBorder="1" applyAlignment="1">
      <alignment horizontal="justify" vertical="top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6" fillId="7" borderId="3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right" vertical="center"/>
    </xf>
    <xf numFmtId="49" fontId="12" fillId="8" borderId="1" xfId="0" applyNumberFormat="1" applyFont="1" applyFill="1" applyBorder="1" applyAlignment="1">
      <alignment horizontal="center" vertical="center" wrapText="1"/>
    </xf>
    <xf numFmtId="49" fontId="8" fillId="8" borderId="3" xfId="0" applyNumberFormat="1" applyFont="1" applyFill="1" applyBorder="1" applyAlignment="1">
      <alignment horizontal="justify" vertical="top" wrapText="1"/>
    </xf>
    <xf numFmtId="49" fontId="6" fillId="8" borderId="3" xfId="0" applyNumberFormat="1" applyFont="1" applyFill="1" applyBorder="1" applyAlignment="1">
      <alignment horizontal="center" vertical="center" wrapText="1"/>
    </xf>
    <xf numFmtId="49" fontId="6" fillId="8" borderId="3" xfId="0" applyNumberFormat="1" applyFont="1" applyFill="1" applyBorder="1" applyAlignment="1">
      <alignment horizontal="center" vertical="center"/>
    </xf>
    <xf numFmtId="165" fontId="6" fillId="8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14" fillId="0" borderId="0" xfId="0" applyFont="1" applyFill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6" fillId="0" borderId="0" xfId="0" applyFont="1" applyFill="1" applyAlignment="1">
      <alignment horizontal="center" vertical="top"/>
    </xf>
    <xf numFmtId="164" fontId="16" fillId="0" borderId="0" xfId="0" applyNumberFormat="1" applyFont="1" applyFill="1" applyAlignment="1">
      <alignment vertical="top"/>
    </xf>
    <xf numFmtId="0" fontId="16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17" fillId="0" borderId="7" xfId="0" applyFont="1" applyFill="1" applyBorder="1" applyAlignment="1">
      <alignment horizontal="left" vertical="top"/>
    </xf>
    <xf numFmtId="164" fontId="17" fillId="0" borderId="7" xfId="0" applyNumberFormat="1" applyFont="1" applyFill="1" applyBorder="1" applyAlignment="1">
      <alignment vertical="top"/>
    </xf>
    <xf numFmtId="166" fontId="16" fillId="0" borderId="7" xfId="0" applyNumberFormat="1" applyFont="1" applyFill="1" applyBorder="1" applyAlignment="1">
      <alignment vertical="top"/>
    </xf>
    <xf numFmtId="0" fontId="7" fillId="0" borderId="7" xfId="0" applyFont="1" applyFill="1" applyBorder="1" applyAlignment="1">
      <alignment horizontal="left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left" vertical="top" wrapText="1"/>
    </xf>
    <xf numFmtId="164" fontId="17" fillId="0" borderId="7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left" wrapText="1"/>
    </xf>
    <xf numFmtId="49" fontId="7" fillId="3" borderId="7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vertical="top"/>
    </xf>
    <xf numFmtId="0" fontId="18" fillId="0" borderId="7" xfId="0" applyFont="1" applyFill="1" applyBorder="1" applyAlignment="1">
      <alignment vertical="top" wrapText="1"/>
    </xf>
    <xf numFmtId="166" fontId="17" fillId="0" borderId="7" xfId="0" applyNumberFormat="1" applyFont="1" applyFill="1" applyBorder="1" applyAlignment="1">
      <alignment vertical="top"/>
    </xf>
    <xf numFmtId="0" fontId="19" fillId="0" borderId="7" xfId="0" applyFont="1" applyFill="1" applyBorder="1" applyAlignment="1">
      <alignment vertical="top" wrapText="1"/>
    </xf>
    <xf numFmtId="0" fontId="18" fillId="0" borderId="7" xfId="0" applyFont="1" applyFill="1" applyBorder="1" applyAlignment="1">
      <alignment wrapText="1"/>
    </xf>
    <xf numFmtId="49" fontId="17" fillId="3" borderId="7" xfId="0" applyNumberFormat="1" applyFont="1" applyFill="1" applyBorder="1" applyAlignment="1">
      <alignment horizontal="left" vertical="top" wrapText="1"/>
    </xf>
    <xf numFmtId="49" fontId="17" fillId="3" borderId="7" xfId="0" applyNumberFormat="1" applyFont="1" applyFill="1" applyBorder="1" applyAlignment="1">
      <alignment horizontal="left" vertical="center" wrapText="1"/>
    </xf>
    <xf numFmtId="49" fontId="7" fillId="3" borderId="7" xfId="0" applyNumberFormat="1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/>
    </xf>
    <xf numFmtId="165" fontId="6" fillId="4" borderId="3" xfId="0" applyNumberFormat="1" applyFont="1" applyFill="1" applyBorder="1" applyAlignment="1">
      <alignment horizontal="right" vertical="center" wrapText="1"/>
    </xf>
    <xf numFmtId="165" fontId="6" fillId="8" borderId="2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6" fillId="8" borderId="3" xfId="0" applyNumberFormat="1" applyFont="1" applyFill="1" applyBorder="1" applyAlignment="1">
      <alignment horizontal="right" vertical="center" wrapText="1"/>
    </xf>
    <xf numFmtId="165" fontId="6" fillId="8" borderId="1" xfId="0" applyNumberFormat="1" applyFont="1" applyFill="1" applyBorder="1" applyAlignment="1">
      <alignment horizontal="right" vertical="center" wrapText="1"/>
    </xf>
    <xf numFmtId="165" fontId="6" fillId="4" borderId="2" xfId="0" applyNumberFormat="1" applyFont="1" applyFill="1" applyBorder="1" applyAlignment="1">
      <alignment horizontal="right" vertical="center" wrapText="1"/>
    </xf>
    <xf numFmtId="165" fontId="6" fillId="6" borderId="1" xfId="0" applyNumberFormat="1" applyFont="1" applyFill="1" applyBorder="1" applyAlignment="1">
      <alignment horizontal="right" vertical="center" wrapText="1"/>
    </xf>
    <xf numFmtId="165" fontId="6" fillId="7" borderId="2" xfId="0" applyNumberFormat="1" applyFont="1" applyFill="1" applyBorder="1" applyAlignment="1">
      <alignment horizontal="right" vertical="center"/>
    </xf>
    <xf numFmtId="49" fontId="6" fillId="7" borderId="1" xfId="0" applyNumberFormat="1" applyFont="1" applyFill="1" applyBorder="1" applyAlignment="1">
      <alignment horizontal="left" vertical="top" wrapText="1"/>
    </xf>
    <xf numFmtId="165" fontId="0" fillId="0" borderId="0" xfId="0" applyNumberFormat="1"/>
    <xf numFmtId="0" fontId="7" fillId="0" borderId="7" xfId="0" applyFont="1" applyFill="1" applyBorder="1" applyAlignment="1">
      <alignment horizontal="center" vertical="top"/>
    </xf>
    <xf numFmtId="164" fontId="7" fillId="0" borderId="7" xfId="0" applyNumberFormat="1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left" vertical="top"/>
    </xf>
    <xf numFmtId="164" fontId="7" fillId="0" borderId="7" xfId="0" applyNumberFormat="1" applyFont="1" applyFill="1" applyBorder="1" applyAlignment="1">
      <alignment vertical="top"/>
    </xf>
    <xf numFmtId="166" fontId="17" fillId="0" borderId="7" xfId="0" applyNumberFormat="1" applyFont="1" applyFill="1" applyBorder="1" applyAlignment="1">
      <alignment horizontal="right" vertical="top"/>
    </xf>
    <xf numFmtId="0" fontId="7" fillId="0" borderId="7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 applyFill="1" applyAlignment="1">
      <alignment horizontal="left" vertical="top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vertical="top" wrapText="1"/>
    </xf>
    <xf numFmtId="0" fontId="17" fillId="0" borderId="0" xfId="0" applyFont="1" applyAlignment="1"/>
    <xf numFmtId="0" fontId="17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17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5" fillId="0" borderId="0" xfId="0" applyFont="1" applyFill="1" applyAlignment="1">
      <alignment horizontal="center" vertical="top" wrapText="1"/>
    </xf>
    <xf numFmtId="0" fontId="1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9"/>
  <sheetViews>
    <sheetView showGridLines="0" showRuler="0" view="pageBreakPreview" zoomScaleNormal="90" zoomScaleSheetLayoutView="100" workbookViewId="0">
      <pane ySplit="7" topLeftCell="A89" activePane="bottomLeft" state="frozenSplit"/>
      <selection pane="bottomLeft" activeCell="A101" sqref="A101"/>
    </sheetView>
  </sheetViews>
  <sheetFormatPr defaultColWidth="9.140625" defaultRowHeight="12.75" x14ac:dyDescent="0.2"/>
  <cols>
    <col min="1" max="1" width="57.140625" style="9" customWidth="1"/>
    <col min="2" max="2" width="6.85546875" style="9" customWidth="1"/>
    <col min="3" max="3" width="7" style="9" customWidth="1"/>
    <col min="4" max="4" width="6.7109375" style="9" customWidth="1"/>
    <col min="5" max="5" width="14.5703125" style="9" customWidth="1"/>
    <col min="6" max="6" width="7" style="9" customWidth="1"/>
    <col min="7" max="7" width="13.140625" style="9" customWidth="1"/>
    <col min="8" max="8" width="15.85546875" style="9" customWidth="1"/>
    <col min="9" max="9" width="12.7109375" style="9" customWidth="1"/>
    <col min="10" max="16384" width="9.140625" style="9"/>
  </cols>
  <sheetData>
    <row r="1" spans="1:14" ht="15.75" x14ac:dyDescent="0.25">
      <c r="A1" s="152"/>
      <c r="B1" s="152"/>
      <c r="C1" s="153"/>
      <c r="D1" s="152"/>
      <c r="E1" s="152"/>
      <c r="F1" s="163" t="s">
        <v>111</v>
      </c>
      <c r="G1" s="163"/>
      <c r="H1" s="163"/>
      <c r="I1" s="19"/>
      <c r="J1" s="19"/>
    </row>
    <row r="2" spans="1:14" ht="15.75" x14ac:dyDescent="0.25">
      <c r="A2" s="152"/>
      <c r="B2" s="152"/>
      <c r="C2" s="153"/>
      <c r="D2" s="164" t="s">
        <v>156</v>
      </c>
      <c r="E2" s="164"/>
      <c r="F2" s="164"/>
      <c r="G2" s="164"/>
      <c r="H2" s="164"/>
      <c r="I2" s="106"/>
      <c r="J2" s="17"/>
    </row>
    <row r="3" spans="1:14" ht="15.75" x14ac:dyDescent="0.25">
      <c r="A3" s="152"/>
      <c r="B3" s="152"/>
      <c r="C3" s="153"/>
      <c r="D3" s="155"/>
      <c r="E3" s="166" t="s">
        <v>157</v>
      </c>
      <c r="F3" s="166"/>
      <c r="G3" s="166"/>
      <c r="H3" s="166"/>
      <c r="I3" s="106"/>
      <c r="J3" s="17"/>
    </row>
    <row r="4" spans="1:14" ht="15.75" x14ac:dyDescent="0.25">
      <c r="A4" s="152"/>
      <c r="B4" s="152"/>
      <c r="C4" s="153"/>
      <c r="D4" s="155"/>
      <c r="E4" s="152"/>
      <c r="F4" s="152"/>
      <c r="G4" s="152"/>
      <c r="H4" s="152"/>
      <c r="I4" s="106"/>
      <c r="J4" s="17"/>
    </row>
    <row r="5" spans="1:14" ht="15.75" x14ac:dyDescent="0.25">
      <c r="A5" s="154"/>
      <c r="B5" s="154"/>
      <c r="C5" s="154"/>
      <c r="D5" s="154"/>
      <c r="E5" s="166"/>
      <c r="F5" s="166"/>
      <c r="G5" s="166"/>
      <c r="H5" s="166"/>
    </row>
    <row r="6" spans="1:14" ht="37.5" customHeight="1" x14ac:dyDescent="0.2">
      <c r="A6" s="165" t="s">
        <v>142</v>
      </c>
      <c r="B6" s="165"/>
      <c r="C6" s="165"/>
      <c r="D6" s="165"/>
      <c r="E6" s="165"/>
      <c r="F6" s="165"/>
      <c r="G6" s="165"/>
      <c r="H6" s="165"/>
      <c r="I6" s="107"/>
    </row>
    <row r="7" spans="1:14" ht="13.5" customHeight="1" x14ac:dyDescent="0.2">
      <c r="A7" s="162"/>
      <c r="B7" s="162"/>
      <c r="C7" s="162"/>
      <c r="D7" s="162"/>
      <c r="E7" s="162"/>
      <c r="F7" s="162"/>
      <c r="G7" s="90"/>
      <c r="H7" s="90"/>
    </row>
    <row r="8" spans="1:14" ht="15.75" x14ac:dyDescent="0.25">
      <c r="H8" s="151" t="s">
        <v>155</v>
      </c>
    </row>
    <row r="9" spans="1:14" ht="14.25" x14ac:dyDescent="0.2">
      <c r="A9" s="160" t="s">
        <v>0</v>
      </c>
      <c r="B9" s="160" t="s">
        <v>1</v>
      </c>
      <c r="C9" s="161" t="s">
        <v>2</v>
      </c>
      <c r="D9" s="161"/>
      <c r="E9" s="160" t="s">
        <v>5</v>
      </c>
      <c r="F9" s="160" t="s">
        <v>6</v>
      </c>
      <c r="G9" s="156" t="s">
        <v>129</v>
      </c>
      <c r="H9" s="156" t="s">
        <v>123</v>
      </c>
      <c r="I9" s="158" t="s">
        <v>124</v>
      </c>
    </row>
    <row r="10" spans="1:14" ht="14.25" x14ac:dyDescent="0.2">
      <c r="A10" s="160"/>
      <c r="B10" s="160"/>
      <c r="C10" s="74" t="s">
        <v>3</v>
      </c>
      <c r="D10" s="74" t="s">
        <v>4</v>
      </c>
      <c r="E10" s="160"/>
      <c r="F10" s="160"/>
      <c r="G10" s="157"/>
      <c r="H10" s="157"/>
      <c r="I10" s="159"/>
    </row>
    <row r="11" spans="1:14" ht="14.25" x14ac:dyDescent="0.2">
      <c r="A11" s="1" t="s">
        <v>13</v>
      </c>
      <c r="B11" s="1"/>
      <c r="C11" s="1"/>
      <c r="D11" s="1"/>
      <c r="E11" s="1"/>
      <c r="F11" s="1"/>
      <c r="G11" s="91">
        <f>G12</f>
        <v>15625.200000000003</v>
      </c>
      <c r="H11" s="135">
        <f>H12</f>
        <v>15328.700000000003</v>
      </c>
      <c r="I11" s="2">
        <f>H11/G11*100</f>
        <v>98.102424288969104</v>
      </c>
      <c r="J11" s="89"/>
      <c r="K11" s="89"/>
      <c r="L11" s="89"/>
    </row>
    <row r="12" spans="1:14" s="21" customFormat="1" ht="14.25" x14ac:dyDescent="0.2">
      <c r="A12" s="12" t="s">
        <v>53</v>
      </c>
      <c r="B12" s="22" t="s">
        <v>55</v>
      </c>
      <c r="C12" s="22" t="s">
        <v>7</v>
      </c>
      <c r="D12" s="22" t="s">
        <v>7</v>
      </c>
      <c r="E12" s="22" t="s">
        <v>7</v>
      </c>
      <c r="F12" s="22" t="s">
        <v>7</v>
      </c>
      <c r="G12" s="3">
        <f>G13+G113+G120+G170+G100+G183</f>
        <v>15625.200000000003</v>
      </c>
      <c r="H12" s="3">
        <f>H13+H113+H120+H170+H100+H183</f>
        <v>15328.700000000003</v>
      </c>
      <c r="I12" s="2">
        <f t="shared" ref="I12:I68" si="0">H12/G12*100</f>
        <v>98.102424288969104</v>
      </c>
      <c r="J12" s="77"/>
      <c r="K12" s="77"/>
      <c r="L12" s="77"/>
    </row>
    <row r="13" spans="1:14" ht="14.25" x14ac:dyDescent="0.2">
      <c r="A13" s="23" t="s">
        <v>54</v>
      </c>
      <c r="B13" s="24" t="s">
        <v>55</v>
      </c>
      <c r="C13" s="24" t="s">
        <v>8</v>
      </c>
      <c r="D13" s="24" t="s">
        <v>17</v>
      </c>
      <c r="E13" s="24" t="s">
        <v>7</v>
      </c>
      <c r="F13" s="24" t="s">
        <v>7</v>
      </c>
      <c r="G13" s="4">
        <f>G14+G27+G79+G84</f>
        <v>8984.1000000000022</v>
      </c>
      <c r="H13" s="4">
        <f>H14+H27+H79+H84</f>
        <v>8774.7000000000007</v>
      </c>
      <c r="I13" s="2">
        <f t="shared" si="0"/>
        <v>97.669215614251826</v>
      </c>
    </row>
    <row r="14" spans="1:14" ht="30" x14ac:dyDescent="0.2">
      <c r="A14" s="25" t="s">
        <v>49</v>
      </c>
      <c r="B14" s="26" t="s">
        <v>55</v>
      </c>
      <c r="C14" s="26" t="s">
        <v>8</v>
      </c>
      <c r="D14" s="26" t="s">
        <v>12</v>
      </c>
      <c r="E14" s="26"/>
      <c r="F14" s="26"/>
      <c r="G14" s="8">
        <f>G15</f>
        <v>1432.2</v>
      </c>
      <c r="H14" s="8">
        <f t="shared" ref="G14:H17" si="1">H15</f>
        <v>1387.2</v>
      </c>
      <c r="I14" s="2">
        <f t="shared" si="0"/>
        <v>96.857980728948462</v>
      </c>
    </row>
    <row r="15" spans="1:14" ht="15" x14ac:dyDescent="0.2">
      <c r="A15" s="27" t="s">
        <v>24</v>
      </c>
      <c r="B15" s="28" t="s">
        <v>55</v>
      </c>
      <c r="C15" s="29">
        <v>1</v>
      </c>
      <c r="D15" s="29">
        <v>2</v>
      </c>
      <c r="E15" s="30" t="s">
        <v>62</v>
      </c>
      <c r="F15" s="28" t="s">
        <v>7</v>
      </c>
      <c r="G15" s="5">
        <f>G16+G22</f>
        <v>1432.2</v>
      </c>
      <c r="H15" s="5">
        <f>H16+H22</f>
        <v>1387.2</v>
      </c>
      <c r="I15" s="2">
        <f t="shared" si="0"/>
        <v>96.857980728948462</v>
      </c>
      <c r="L15" s="89"/>
      <c r="M15" s="89"/>
      <c r="N15" s="89"/>
    </row>
    <row r="16" spans="1:14" ht="15" x14ac:dyDescent="0.2">
      <c r="A16" s="31" t="s">
        <v>43</v>
      </c>
      <c r="B16" s="26" t="s">
        <v>55</v>
      </c>
      <c r="C16" s="26" t="s">
        <v>8</v>
      </c>
      <c r="D16" s="26" t="s">
        <v>12</v>
      </c>
      <c r="E16" s="30" t="s">
        <v>63</v>
      </c>
      <c r="F16" s="26" t="s">
        <v>7</v>
      </c>
      <c r="G16" s="8">
        <f t="shared" si="1"/>
        <v>1184</v>
      </c>
      <c r="H16" s="8">
        <f t="shared" si="1"/>
        <v>1139</v>
      </c>
      <c r="I16" s="2">
        <f t="shared" si="0"/>
        <v>96.199324324324323</v>
      </c>
      <c r="L16" s="89"/>
      <c r="M16" s="89"/>
      <c r="N16" s="89"/>
    </row>
    <row r="17" spans="1:12" ht="60" x14ac:dyDescent="0.2">
      <c r="A17" s="31" t="s">
        <v>38</v>
      </c>
      <c r="B17" s="26" t="s">
        <v>55</v>
      </c>
      <c r="C17" s="26" t="s">
        <v>8</v>
      </c>
      <c r="D17" s="26" t="s">
        <v>12</v>
      </c>
      <c r="E17" s="30" t="s">
        <v>63</v>
      </c>
      <c r="F17" s="26" t="s">
        <v>39</v>
      </c>
      <c r="G17" s="8">
        <f t="shared" si="1"/>
        <v>1184</v>
      </c>
      <c r="H17" s="8">
        <f t="shared" si="1"/>
        <v>1139</v>
      </c>
      <c r="I17" s="2">
        <f t="shared" si="0"/>
        <v>96.199324324324323</v>
      </c>
    </row>
    <row r="18" spans="1:12" ht="30" x14ac:dyDescent="0.2">
      <c r="A18" s="31" t="s">
        <v>40</v>
      </c>
      <c r="B18" s="26" t="s">
        <v>55</v>
      </c>
      <c r="C18" s="26" t="s">
        <v>8</v>
      </c>
      <c r="D18" s="26" t="s">
        <v>12</v>
      </c>
      <c r="E18" s="30" t="s">
        <v>63</v>
      </c>
      <c r="F18" s="26" t="s">
        <v>41</v>
      </c>
      <c r="G18" s="8">
        <f t="shared" ref="G18:H18" si="2">G19+G20+G21</f>
        <v>1184</v>
      </c>
      <c r="H18" s="8">
        <f t="shared" si="2"/>
        <v>1139</v>
      </c>
      <c r="I18" s="2">
        <f t="shared" si="0"/>
        <v>96.199324324324323</v>
      </c>
    </row>
    <row r="19" spans="1:12" ht="30" x14ac:dyDescent="0.2">
      <c r="A19" s="32" t="s">
        <v>75</v>
      </c>
      <c r="B19" s="33" t="s">
        <v>55</v>
      </c>
      <c r="C19" s="34" t="s">
        <v>8</v>
      </c>
      <c r="D19" s="34" t="s">
        <v>12</v>
      </c>
      <c r="E19" s="33" t="s">
        <v>63</v>
      </c>
      <c r="F19" s="33" t="s">
        <v>42</v>
      </c>
      <c r="G19" s="10">
        <v>901.4</v>
      </c>
      <c r="H19" s="132">
        <v>870.5</v>
      </c>
      <c r="I19" s="2">
        <f t="shared" si="0"/>
        <v>96.571999112491682</v>
      </c>
    </row>
    <row r="20" spans="1:12" ht="45" x14ac:dyDescent="0.2">
      <c r="A20" s="35" t="s">
        <v>47</v>
      </c>
      <c r="B20" s="36" t="s">
        <v>55</v>
      </c>
      <c r="C20" s="37" t="s">
        <v>8</v>
      </c>
      <c r="D20" s="37" t="s">
        <v>12</v>
      </c>
      <c r="E20" s="36" t="s">
        <v>63</v>
      </c>
      <c r="F20" s="36" t="s">
        <v>46</v>
      </c>
      <c r="G20" s="10">
        <v>10.6</v>
      </c>
      <c r="H20" s="133">
        <v>5.4</v>
      </c>
      <c r="I20" s="2">
        <f t="shared" si="0"/>
        <v>50.943396226415096</v>
      </c>
    </row>
    <row r="21" spans="1:12" ht="45" x14ac:dyDescent="0.2">
      <c r="A21" s="35" t="s">
        <v>72</v>
      </c>
      <c r="B21" s="36" t="s">
        <v>55</v>
      </c>
      <c r="C21" s="37" t="s">
        <v>8</v>
      </c>
      <c r="D21" s="37" t="s">
        <v>12</v>
      </c>
      <c r="E21" s="36" t="s">
        <v>63</v>
      </c>
      <c r="F21" s="36" t="s">
        <v>71</v>
      </c>
      <c r="G21" s="10">
        <v>272</v>
      </c>
      <c r="H21" s="133">
        <v>263.10000000000002</v>
      </c>
      <c r="I21" s="2">
        <f t="shared" si="0"/>
        <v>96.727941176470594</v>
      </c>
    </row>
    <row r="22" spans="1:12" ht="45" x14ac:dyDescent="0.2">
      <c r="A22" s="75" t="s">
        <v>100</v>
      </c>
      <c r="B22" s="76" t="s">
        <v>55</v>
      </c>
      <c r="C22" s="97" t="s">
        <v>8</v>
      </c>
      <c r="D22" s="97" t="s">
        <v>12</v>
      </c>
      <c r="E22" s="76" t="s">
        <v>99</v>
      </c>
      <c r="F22" s="76"/>
      <c r="G22" s="8">
        <f t="shared" ref="G22:H22" si="3">G23</f>
        <v>248.20000000000002</v>
      </c>
      <c r="H22" s="8">
        <f t="shared" si="3"/>
        <v>248.20000000000002</v>
      </c>
      <c r="I22" s="2">
        <f t="shared" si="0"/>
        <v>100</v>
      </c>
    </row>
    <row r="23" spans="1:12" ht="60" x14ac:dyDescent="0.2">
      <c r="A23" s="31" t="s">
        <v>38</v>
      </c>
      <c r="B23" s="76" t="s">
        <v>55</v>
      </c>
      <c r="C23" s="97" t="s">
        <v>8</v>
      </c>
      <c r="D23" s="97" t="s">
        <v>12</v>
      </c>
      <c r="E23" s="76" t="s">
        <v>99</v>
      </c>
      <c r="F23" s="76" t="s">
        <v>39</v>
      </c>
      <c r="G23" s="8">
        <f t="shared" ref="G23:H23" si="4">G24</f>
        <v>248.20000000000002</v>
      </c>
      <c r="H23" s="8">
        <f t="shared" si="4"/>
        <v>248.20000000000002</v>
      </c>
      <c r="I23" s="2">
        <f t="shared" si="0"/>
        <v>100</v>
      </c>
    </row>
    <row r="24" spans="1:12" ht="30" x14ac:dyDescent="0.2">
      <c r="A24" s="31" t="s">
        <v>119</v>
      </c>
      <c r="B24" s="76" t="s">
        <v>55</v>
      </c>
      <c r="C24" s="97" t="s">
        <v>8</v>
      </c>
      <c r="D24" s="97" t="s">
        <v>12</v>
      </c>
      <c r="E24" s="76" t="s">
        <v>120</v>
      </c>
      <c r="F24" s="76" t="s">
        <v>41</v>
      </c>
      <c r="G24" s="8">
        <f>G25+G26</f>
        <v>248.20000000000002</v>
      </c>
      <c r="H24" s="8">
        <f>H25+H26</f>
        <v>248.20000000000002</v>
      </c>
      <c r="I24" s="2">
        <f t="shared" si="0"/>
        <v>100</v>
      </c>
    </row>
    <row r="25" spans="1:12" ht="30" x14ac:dyDescent="0.2">
      <c r="A25" s="102" t="s">
        <v>75</v>
      </c>
      <c r="B25" s="103" t="s">
        <v>55</v>
      </c>
      <c r="C25" s="104" t="s">
        <v>8</v>
      </c>
      <c r="D25" s="104" t="s">
        <v>12</v>
      </c>
      <c r="E25" s="103" t="s">
        <v>99</v>
      </c>
      <c r="F25" s="103" t="s">
        <v>42</v>
      </c>
      <c r="G25" s="20">
        <v>191.8</v>
      </c>
      <c r="H25" s="136">
        <v>191.8</v>
      </c>
      <c r="I25" s="2">
        <f t="shared" si="0"/>
        <v>100</v>
      </c>
    </row>
    <row r="26" spans="1:12" ht="45" x14ac:dyDescent="0.2">
      <c r="A26" s="102" t="s">
        <v>72</v>
      </c>
      <c r="B26" s="103" t="s">
        <v>55</v>
      </c>
      <c r="C26" s="104" t="s">
        <v>8</v>
      </c>
      <c r="D26" s="104" t="s">
        <v>12</v>
      </c>
      <c r="E26" s="103" t="s">
        <v>99</v>
      </c>
      <c r="F26" s="103" t="s">
        <v>71</v>
      </c>
      <c r="G26" s="20">
        <v>56.4</v>
      </c>
      <c r="H26" s="136">
        <v>56.4</v>
      </c>
      <c r="I26" s="2">
        <f t="shared" si="0"/>
        <v>100</v>
      </c>
    </row>
    <row r="27" spans="1:12" ht="45" x14ac:dyDescent="0.2">
      <c r="A27" s="31" t="s">
        <v>44</v>
      </c>
      <c r="B27" s="38" t="s">
        <v>55</v>
      </c>
      <c r="C27" s="26" t="s">
        <v>8</v>
      </c>
      <c r="D27" s="26" t="s">
        <v>10</v>
      </c>
      <c r="E27" s="30" t="s">
        <v>7</v>
      </c>
      <c r="F27" s="26" t="s">
        <v>7</v>
      </c>
      <c r="G27" s="8">
        <f>G28</f>
        <v>6839.1</v>
      </c>
      <c r="H27" s="8">
        <f>H28</f>
        <v>6675.5</v>
      </c>
      <c r="I27" s="2">
        <f t="shared" si="0"/>
        <v>97.607872380868827</v>
      </c>
    </row>
    <row r="28" spans="1:12" ht="15" x14ac:dyDescent="0.2">
      <c r="A28" s="31" t="s">
        <v>24</v>
      </c>
      <c r="B28" s="38" t="s">
        <v>55</v>
      </c>
      <c r="C28" s="26" t="s">
        <v>8</v>
      </c>
      <c r="D28" s="26" t="s">
        <v>10</v>
      </c>
      <c r="E28" s="30" t="s">
        <v>62</v>
      </c>
      <c r="F28" s="26" t="s">
        <v>7</v>
      </c>
      <c r="G28" s="8">
        <f>G29+G43+G46+G55+G63+G71</f>
        <v>6839.1</v>
      </c>
      <c r="H28" s="8">
        <f>H29+H43+H46+H55+H63+H71</f>
        <v>6675.5</v>
      </c>
      <c r="I28" s="2">
        <f t="shared" si="0"/>
        <v>97.607872380868827</v>
      </c>
    </row>
    <row r="29" spans="1:12" ht="30" x14ac:dyDescent="0.2">
      <c r="A29" s="39" t="s">
        <v>45</v>
      </c>
      <c r="B29" s="40" t="s">
        <v>55</v>
      </c>
      <c r="C29" s="41" t="s">
        <v>8</v>
      </c>
      <c r="D29" s="41" t="s">
        <v>10</v>
      </c>
      <c r="E29" s="42" t="s">
        <v>64</v>
      </c>
      <c r="F29" s="41" t="s">
        <v>7</v>
      </c>
      <c r="G29" s="16">
        <f>G30+G35+G39</f>
        <v>1352.8000000000002</v>
      </c>
      <c r="H29" s="16">
        <f>H30+H35+H39</f>
        <v>1191.7</v>
      </c>
      <c r="I29" s="2">
        <f t="shared" si="0"/>
        <v>88.091366055588409</v>
      </c>
      <c r="L29" s="89"/>
    </row>
    <row r="30" spans="1:12" ht="60" x14ac:dyDescent="0.2">
      <c r="A30" s="31" t="s">
        <v>38</v>
      </c>
      <c r="B30" s="38" t="s">
        <v>55</v>
      </c>
      <c r="C30" s="26" t="s">
        <v>8</v>
      </c>
      <c r="D30" s="26" t="s">
        <v>10</v>
      </c>
      <c r="E30" s="30" t="s">
        <v>64</v>
      </c>
      <c r="F30" s="26" t="s">
        <v>39</v>
      </c>
      <c r="G30" s="8">
        <f t="shared" ref="G30:H30" si="5">G31</f>
        <v>634.80000000000007</v>
      </c>
      <c r="H30" s="8">
        <f t="shared" si="5"/>
        <v>576.30000000000007</v>
      </c>
      <c r="I30" s="2">
        <f t="shared" si="0"/>
        <v>90.784499054820429</v>
      </c>
    </row>
    <row r="31" spans="1:12" ht="30" x14ac:dyDescent="0.2">
      <c r="A31" s="31" t="s">
        <v>40</v>
      </c>
      <c r="B31" s="38" t="s">
        <v>55</v>
      </c>
      <c r="C31" s="26" t="s">
        <v>8</v>
      </c>
      <c r="D31" s="26" t="s">
        <v>10</v>
      </c>
      <c r="E31" s="30" t="s">
        <v>64</v>
      </c>
      <c r="F31" s="26" t="s">
        <v>41</v>
      </c>
      <c r="G31" s="8">
        <f>G32+G33+G34</f>
        <v>634.80000000000007</v>
      </c>
      <c r="H31" s="8">
        <f>H32+H33+H34</f>
        <v>576.30000000000007</v>
      </c>
      <c r="I31" s="2">
        <f t="shared" si="0"/>
        <v>90.784499054820429</v>
      </c>
    </row>
    <row r="32" spans="1:12" ht="30" x14ac:dyDescent="0.2">
      <c r="A32" s="32" t="s">
        <v>75</v>
      </c>
      <c r="B32" s="43" t="s">
        <v>55</v>
      </c>
      <c r="C32" s="34" t="s">
        <v>8</v>
      </c>
      <c r="D32" s="69" t="s">
        <v>10</v>
      </c>
      <c r="E32" s="68" t="s">
        <v>64</v>
      </c>
      <c r="F32" s="68" t="s">
        <v>42</v>
      </c>
      <c r="G32" s="20">
        <v>410.8</v>
      </c>
      <c r="H32" s="137">
        <v>409.1</v>
      </c>
      <c r="I32" s="2">
        <f t="shared" si="0"/>
        <v>99.586173320350539</v>
      </c>
    </row>
    <row r="33" spans="1:9" ht="45" x14ac:dyDescent="0.2">
      <c r="A33" s="32" t="s">
        <v>47</v>
      </c>
      <c r="B33" s="43" t="s">
        <v>55</v>
      </c>
      <c r="C33" s="34" t="s">
        <v>8</v>
      </c>
      <c r="D33" s="34" t="s">
        <v>10</v>
      </c>
      <c r="E33" s="33" t="s">
        <v>64</v>
      </c>
      <c r="F33" s="33" t="s">
        <v>46</v>
      </c>
      <c r="G33" s="10">
        <v>99.9</v>
      </c>
      <c r="H33" s="132">
        <v>48.1</v>
      </c>
      <c r="I33" s="2">
        <f t="shared" si="0"/>
        <v>48.148148148148145</v>
      </c>
    </row>
    <row r="34" spans="1:9" ht="45" x14ac:dyDescent="0.2">
      <c r="A34" s="35" t="s">
        <v>72</v>
      </c>
      <c r="B34" s="36" t="s">
        <v>55</v>
      </c>
      <c r="C34" s="34" t="s">
        <v>8</v>
      </c>
      <c r="D34" s="34" t="s">
        <v>10</v>
      </c>
      <c r="E34" s="33" t="s">
        <v>64</v>
      </c>
      <c r="F34" s="36" t="s">
        <v>71</v>
      </c>
      <c r="G34" s="10">
        <v>124.1</v>
      </c>
      <c r="H34" s="133">
        <v>119.1</v>
      </c>
      <c r="I34" s="2">
        <f t="shared" si="0"/>
        <v>95.970991136180501</v>
      </c>
    </row>
    <row r="35" spans="1:9" ht="30" x14ac:dyDescent="0.2">
      <c r="A35" s="75" t="s">
        <v>76</v>
      </c>
      <c r="B35" s="38" t="s">
        <v>55</v>
      </c>
      <c r="C35" s="26" t="s">
        <v>8</v>
      </c>
      <c r="D35" s="26" t="s">
        <v>10</v>
      </c>
      <c r="E35" s="30" t="s">
        <v>64</v>
      </c>
      <c r="F35" s="26" t="s">
        <v>25</v>
      </c>
      <c r="G35" s="8">
        <f t="shared" ref="G35:H35" si="6">G36</f>
        <v>691</v>
      </c>
      <c r="H35" s="8">
        <f t="shared" si="6"/>
        <v>588.4</v>
      </c>
      <c r="I35" s="2">
        <f t="shared" si="0"/>
        <v>85.151953690303912</v>
      </c>
    </row>
    <row r="36" spans="1:9" ht="30" x14ac:dyDescent="0.2">
      <c r="A36" s="75" t="s">
        <v>48</v>
      </c>
      <c r="B36" s="26" t="s">
        <v>55</v>
      </c>
      <c r="C36" s="26" t="s">
        <v>8</v>
      </c>
      <c r="D36" s="26" t="s">
        <v>10</v>
      </c>
      <c r="E36" s="30" t="s">
        <v>64</v>
      </c>
      <c r="F36" s="26" t="s">
        <v>26</v>
      </c>
      <c r="G36" s="8">
        <f>G37+G38</f>
        <v>691</v>
      </c>
      <c r="H36" s="8">
        <f>H37+H38</f>
        <v>588.4</v>
      </c>
      <c r="I36" s="2">
        <f t="shared" si="0"/>
        <v>85.151953690303912</v>
      </c>
    </row>
    <row r="37" spans="1:9" ht="15" x14ac:dyDescent="0.2">
      <c r="A37" s="32" t="s">
        <v>83</v>
      </c>
      <c r="B37" s="43" t="s">
        <v>55</v>
      </c>
      <c r="C37" s="34" t="s">
        <v>8</v>
      </c>
      <c r="D37" s="34" t="s">
        <v>10</v>
      </c>
      <c r="E37" s="33" t="s">
        <v>64</v>
      </c>
      <c r="F37" s="33" t="s">
        <v>22</v>
      </c>
      <c r="G37" s="10">
        <v>325.2</v>
      </c>
      <c r="H37" s="132">
        <v>319.39999999999998</v>
      </c>
      <c r="I37" s="2">
        <f t="shared" si="0"/>
        <v>98.216482164821656</v>
      </c>
    </row>
    <row r="38" spans="1:9" ht="15" x14ac:dyDescent="0.2">
      <c r="A38" s="32" t="s">
        <v>95</v>
      </c>
      <c r="B38" s="43" t="s">
        <v>55</v>
      </c>
      <c r="C38" s="34" t="s">
        <v>8</v>
      </c>
      <c r="D38" s="34" t="s">
        <v>10</v>
      </c>
      <c r="E38" s="33" t="s">
        <v>64</v>
      </c>
      <c r="F38" s="33" t="s">
        <v>96</v>
      </c>
      <c r="G38" s="14">
        <v>365.8</v>
      </c>
      <c r="H38" s="138">
        <v>269</v>
      </c>
      <c r="I38" s="2">
        <f t="shared" si="0"/>
        <v>73.537452159650087</v>
      </c>
    </row>
    <row r="39" spans="1:9" ht="15" x14ac:dyDescent="0.2">
      <c r="A39" s="47" t="s">
        <v>27</v>
      </c>
      <c r="B39" s="26" t="s">
        <v>55</v>
      </c>
      <c r="C39" s="26" t="s">
        <v>8</v>
      </c>
      <c r="D39" s="26" t="s">
        <v>10</v>
      </c>
      <c r="E39" s="30" t="s">
        <v>64</v>
      </c>
      <c r="F39" s="30" t="s">
        <v>28</v>
      </c>
      <c r="G39" s="15">
        <f t="shared" ref="G39:H39" si="7">G40</f>
        <v>27</v>
      </c>
      <c r="H39" s="15">
        <f t="shared" si="7"/>
        <v>27</v>
      </c>
      <c r="I39" s="2">
        <f t="shared" si="0"/>
        <v>100</v>
      </c>
    </row>
    <row r="40" spans="1:9" ht="15" x14ac:dyDescent="0.2">
      <c r="A40" s="47" t="s">
        <v>29</v>
      </c>
      <c r="B40" s="28" t="s">
        <v>55</v>
      </c>
      <c r="C40" s="26" t="s">
        <v>8</v>
      </c>
      <c r="D40" s="26" t="s">
        <v>10</v>
      </c>
      <c r="E40" s="30" t="s">
        <v>64</v>
      </c>
      <c r="F40" s="30" t="s">
        <v>30</v>
      </c>
      <c r="G40" s="15">
        <f>G41+G42</f>
        <v>27</v>
      </c>
      <c r="H40" s="15">
        <f>H41+H42</f>
        <v>27</v>
      </c>
      <c r="I40" s="2">
        <f t="shared" si="0"/>
        <v>100</v>
      </c>
    </row>
    <row r="41" spans="1:9" ht="45" x14ac:dyDescent="0.2">
      <c r="A41" s="32" t="s">
        <v>70</v>
      </c>
      <c r="B41" s="43" t="s">
        <v>55</v>
      </c>
      <c r="C41" s="34" t="s">
        <v>8</v>
      </c>
      <c r="D41" s="34" t="s">
        <v>10</v>
      </c>
      <c r="E41" s="33" t="s">
        <v>64</v>
      </c>
      <c r="F41" s="33" t="s">
        <v>69</v>
      </c>
      <c r="G41" s="10">
        <v>2</v>
      </c>
      <c r="H41" s="132">
        <v>2</v>
      </c>
      <c r="I41" s="2">
        <f t="shared" si="0"/>
        <v>100</v>
      </c>
    </row>
    <row r="42" spans="1:9" ht="15" x14ac:dyDescent="0.2">
      <c r="A42" s="32" t="s">
        <v>82</v>
      </c>
      <c r="B42" s="43" t="s">
        <v>55</v>
      </c>
      <c r="C42" s="34" t="s">
        <v>8</v>
      </c>
      <c r="D42" s="34" t="s">
        <v>10</v>
      </c>
      <c r="E42" s="33" t="s">
        <v>64</v>
      </c>
      <c r="F42" s="33" t="s">
        <v>79</v>
      </c>
      <c r="G42" s="10">
        <v>25</v>
      </c>
      <c r="H42" s="132">
        <v>25</v>
      </c>
      <c r="I42" s="2">
        <f t="shared" si="0"/>
        <v>100</v>
      </c>
    </row>
    <row r="43" spans="1:9" ht="75" x14ac:dyDescent="0.2">
      <c r="A43" s="80" t="s">
        <v>138</v>
      </c>
      <c r="B43" s="50" t="s">
        <v>55</v>
      </c>
      <c r="C43" s="49" t="s">
        <v>8</v>
      </c>
      <c r="D43" s="49" t="s">
        <v>10</v>
      </c>
      <c r="E43" s="49" t="s">
        <v>108</v>
      </c>
      <c r="F43" s="50"/>
      <c r="G43" s="6">
        <f t="shared" ref="G43:H44" si="8">G44</f>
        <v>1.4</v>
      </c>
      <c r="H43" s="6">
        <f t="shared" si="8"/>
        <v>1.4</v>
      </c>
      <c r="I43" s="2">
        <f t="shared" si="0"/>
        <v>100</v>
      </c>
    </row>
    <row r="44" spans="1:9" ht="15" x14ac:dyDescent="0.2">
      <c r="A44" s="80" t="s">
        <v>109</v>
      </c>
      <c r="B44" s="50" t="s">
        <v>55</v>
      </c>
      <c r="C44" s="49" t="s">
        <v>8</v>
      </c>
      <c r="D44" s="49" t="s">
        <v>10</v>
      </c>
      <c r="E44" s="49" t="s">
        <v>108</v>
      </c>
      <c r="F44" s="50" t="s">
        <v>51</v>
      </c>
      <c r="G44" s="6">
        <f t="shared" si="8"/>
        <v>1.4</v>
      </c>
      <c r="H44" s="6">
        <f t="shared" si="8"/>
        <v>1.4</v>
      </c>
      <c r="I44" s="2">
        <f t="shared" si="0"/>
        <v>100</v>
      </c>
    </row>
    <row r="45" spans="1:9" ht="15" x14ac:dyDescent="0.2">
      <c r="A45" s="32" t="s">
        <v>61</v>
      </c>
      <c r="B45" s="33" t="s">
        <v>55</v>
      </c>
      <c r="C45" s="34" t="s">
        <v>8</v>
      </c>
      <c r="D45" s="34" t="s">
        <v>10</v>
      </c>
      <c r="E45" s="34" t="s">
        <v>108</v>
      </c>
      <c r="F45" s="33" t="s">
        <v>52</v>
      </c>
      <c r="G45" s="10">
        <v>1.4</v>
      </c>
      <c r="H45" s="132">
        <v>1.4</v>
      </c>
      <c r="I45" s="2">
        <f t="shared" si="0"/>
        <v>100</v>
      </c>
    </row>
    <row r="46" spans="1:9" ht="45" x14ac:dyDescent="0.25">
      <c r="A46" s="78" t="s">
        <v>151</v>
      </c>
      <c r="B46" s="26" t="s">
        <v>55</v>
      </c>
      <c r="C46" s="51" t="s">
        <v>8</v>
      </c>
      <c r="D46" s="51" t="s">
        <v>10</v>
      </c>
      <c r="E46" s="30" t="s">
        <v>68</v>
      </c>
      <c r="F46" s="30"/>
      <c r="G46" s="6">
        <f>G47+G51</f>
        <v>631.79999999999995</v>
      </c>
      <c r="H46" s="6">
        <f>H47+H51</f>
        <v>631.79999999999995</v>
      </c>
      <c r="I46" s="2">
        <f t="shared" si="0"/>
        <v>100</v>
      </c>
    </row>
    <row r="47" spans="1:9" ht="60" x14ac:dyDescent="0.2">
      <c r="A47" s="27" t="s">
        <v>38</v>
      </c>
      <c r="B47" s="26" t="s">
        <v>55</v>
      </c>
      <c r="C47" s="51" t="s">
        <v>8</v>
      </c>
      <c r="D47" s="51" t="s">
        <v>10</v>
      </c>
      <c r="E47" s="30" t="s">
        <v>68</v>
      </c>
      <c r="F47" s="30" t="s">
        <v>39</v>
      </c>
      <c r="G47" s="6">
        <f t="shared" ref="G47:H47" si="9">G48</f>
        <v>483.1</v>
      </c>
      <c r="H47" s="6">
        <f t="shared" si="9"/>
        <v>483.1</v>
      </c>
      <c r="I47" s="2">
        <f t="shared" si="0"/>
        <v>100</v>
      </c>
    </row>
    <row r="48" spans="1:9" ht="30" x14ac:dyDescent="0.2">
      <c r="A48" s="27" t="s">
        <v>40</v>
      </c>
      <c r="B48" s="26" t="s">
        <v>55</v>
      </c>
      <c r="C48" s="51" t="s">
        <v>8</v>
      </c>
      <c r="D48" s="51" t="s">
        <v>10</v>
      </c>
      <c r="E48" s="30" t="s">
        <v>68</v>
      </c>
      <c r="F48" s="30" t="s">
        <v>41</v>
      </c>
      <c r="G48" s="6">
        <f>G49+G50</f>
        <v>483.1</v>
      </c>
      <c r="H48" s="6">
        <f>H49+H50</f>
        <v>483.1</v>
      </c>
      <c r="I48" s="2">
        <f t="shared" si="0"/>
        <v>100</v>
      </c>
    </row>
    <row r="49" spans="1:9" ht="30" x14ac:dyDescent="0.2">
      <c r="A49" s="32" t="s">
        <v>75</v>
      </c>
      <c r="B49" s="53" t="s">
        <v>55</v>
      </c>
      <c r="C49" s="34" t="s">
        <v>8</v>
      </c>
      <c r="D49" s="34" t="s">
        <v>10</v>
      </c>
      <c r="E49" s="33" t="s">
        <v>68</v>
      </c>
      <c r="F49" s="33" t="s">
        <v>42</v>
      </c>
      <c r="G49" s="10">
        <v>371</v>
      </c>
      <c r="H49" s="132">
        <v>371</v>
      </c>
      <c r="I49" s="2">
        <f t="shared" si="0"/>
        <v>100</v>
      </c>
    </row>
    <row r="50" spans="1:9" ht="45" x14ac:dyDescent="0.2">
      <c r="A50" s="35" t="s">
        <v>72</v>
      </c>
      <c r="B50" s="36" t="s">
        <v>55</v>
      </c>
      <c r="C50" s="34" t="s">
        <v>8</v>
      </c>
      <c r="D50" s="34" t="s">
        <v>10</v>
      </c>
      <c r="E50" s="33" t="s">
        <v>68</v>
      </c>
      <c r="F50" s="36" t="s">
        <v>71</v>
      </c>
      <c r="G50" s="10">
        <v>112.1</v>
      </c>
      <c r="H50" s="133">
        <v>112.1</v>
      </c>
      <c r="I50" s="2">
        <f t="shared" si="0"/>
        <v>100</v>
      </c>
    </row>
    <row r="51" spans="1:9" ht="30" x14ac:dyDescent="0.2">
      <c r="A51" s="75" t="s">
        <v>76</v>
      </c>
      <c r="B51" s="76" t="s">
        <v>55</v>
      </c>
      <c r="C51" s="49" t="s">
        <v>8</v>
      </c>
      <c r="D51" s="49" t="s">
        <v>10</v>
      </c>
      <c r="E51" s="50" t="s">
        <v>68</v>
      </c>
      <c r="F51" s="76" t="s">
        <v>25</v>
      </c>
      <c r="G51" s="18">
        <f>G52</f>
        <v>148.69999999999999</v>
      </c>
      <c r="H51" s="18">
        <f>H52</f>
        <v>148.69999999999999</v>
      </c>
      <c r="I51" s="2">
        <f t="shared" si="0"/>
        <v>100</v>
      </c>
    </row>
    <row r="52" spans="1:9" ht="30" x14ac:dyDescent="0.2">
      <c r="A52" s="75" t="s">
        <v>48</v>
      </c>
      <c r="B52" s="76" t="s">
        <v>55</v>
      </c>
      <c r="C52" s="49" t="s">
        <v>8</v>
      </c>
      <c r="D52" s="49" t="s">
        <v>10</v>
      </c>
      <c r="E52" s="50" t="s">
        <v>68</v>
      </c>
      <c r="F52" s="76" t="s">
        <v>26</v>
      </c>
      <c r="G52" s="18">
        <f>G53+G54</f>
        <v>148.69999999999999</v>
      </c>
      <c r="H52" s="18">
        <f>H53+H54</f>
        <v>148.69999999999999</v>
      </c>
      <c r="I52" s="2">
        <f t="shared" si="0"/>
        <v>100</v>
      </c>
    </row>
    <row r="53" spans="1:9" ht="15" x14ac:dyDescent="0.2">
      <c r="A53" s="32" t="s">
        <v>83</v>
      </c>
      <c r="B53" s="36" t="s">
        <v>55</v>
      </c>
      <c r="C53" s="34" t="s">
        <v>8</v>
      </c>
      <c r="D53" s="34" t="s">
        <v>10</v>
      </c>
      <c r="E53" s="33" t="s">
        <v>68</v>
      </c>
      <c r="F53" s="36" t="s">
        <v>22</v>
      </c>
      <c r="G53" s="10">
        <v>118.7</v>
      </c>
      <c r="H53" s="133">
        <v>118.7</v>
      </c>
      <c r="I53" s="2">
        <f t="shared" si="0"/>
        <v>100</v>
      </c>
    </row>
    <row r="54" spans="1:9" ht="15" x14ac:dyDescent="0.2">
      <c r="A54" s="32" t="s">
        <v>95</v>
      </c>
      <c r="B54" s="36" t="s">
        <v>55</v>
      </c>
      <c r="C54" s="34" t="s">
        <v>8</v>
      </c>
      <c r="D54" s="34" t="s">
        <v>10</v>
      </c>
      <c r="E54" s="33" t="s">
        <v>68</v>
      </c>
      <c r="F54" s="36" t="s">
        <v>96</v>
      </c>
      <c r="G54" s="10">
        <v>30</v>
      </c>
      <c r="H54" s="133">
        <v>30</v>
      </c>
      <c r="I54" s="2">
        <f t="shared" si="0"/>
        <v>100</v>
      </c>
    </row>
    <row r="55" spans="1:9" ht="45" x14ac:dyDescent="0.25">
      <c r="A55" s="78" t="s">
        <v>98</v>
      </c>
      <c r="B55" s="38" t="s">
        <v>55</v>
      </c>
      <c r="C55" s="51" t="s">
        <v>8</v>
      </c>
      <c r="D55" s="51" t="s">
        <v>10</v>
      </c>
      <c r="E55" s="30" t="s">
        <v>97</v>
      </c>
      <c r="F55" s="30"/>
      <c r="G55" s="6">
        <f t="shared" ref="G55:H55" si="10">G56+G60</f>
        <v>25.4</v>
      </c>
      <c r="H55" s="6">
        <f t="shared" si="10"/>
        <v>25.4</v>
      </c>
      <c r="I55" s="2">
        <f t="shared" si="0"/>
        <v>100</v>
      </c>
    </row>
    <row r="56" spans="1:9" ht="60" x14ac:dyDescent="0.2">
      <c r="A56" s="27" t="s">
        <v>38</v>
      </c>
      <c r="B56" s="26" t="s">
        <v>55</v>
      </c>
      <c r="C56" s="46" t="s">
        <v>8</v>
      </c>
      <c r="D56" s="46" t="s">
        <v>10</v>
      </c>
      <c r="E56" s="30" t="s">
        <v>97</v>
      </c>
      <c r="F56" s="30" t="s">
        <v>39</v>
      </c>
      <c r="G56" s="6">
        <f t="shared" ref="G56:H56" si="11">G57</f>
        <v>21</v>
      </c>
      <c r="H56" s="6">
        <f t="shared" si="11"/>
        <v>21</v>
      </c>
      <c r="I56" s="2">
        <f t="shared" si="0"/>
        <v>100</v>
      </c>
    </row>
    <row r="57" spans="1:9" ht="30" x14ac:dyDescent="0.2">
      <c r="A57" s="27" t="s">
        <v>40</v>
      </c>
      <c r="B57" s="54" t="s">
        <v>55</v>
      </c>
      <c r="C57" s="46" t="s">
        <v>8</v>
      </c>
      <c r="D57" s="46" t="s">
        <v>10</v>
      </c>
      <c r="E57" s="30" t="s">
        <v>97</v>
      </c>
      <c r="F57" s="30" t="s">
        <v>41</v>
      </c>
      <c r="G57" s="6">
        <f t="shared" ref="G57:H57" si="12">G58+G59</f>
        <v>21</v>
      </c>
      <c r="H57" s="6">
        <f t="shared" si="12"/>
        <v>21</v>
      </c>
      <c r="I57" s="2">
        <f t="shared" si="0"/>
        <v>100</v>
      </c>
    </row>
    <row r="58" spans="1:9" ht="30" x14ac:dyDescent="0.2">
      <c r="A58" s="32" t="s">
        <v>75</v>
      </c>
      <c r="B58" s="33" t="s">
        <v>55</v>
      </c>
      <c r="C58" s="34" t="s">
        <v>8</v>
      </c>
      <c r="D58" s="34" t="s">
        <v>10</v>
      </c>
      <c r="E58" s="33" t="s">
        <v>97</v>
      </c>
      <c r="F58" s="33" t="s">
        <v>42</v>
      </c>
      <c r="G58" s="10">
        <v>16.100000000000001</v>
      </c>
      <c r="H58" s="132">
        <v>16.100000000000001</v>
      </c>
      <c r="I58" s="2">
        <f t="shared" si="0"/>
        <v>100</v>
      </c>
    </row>
    <row r="59" spans="1:9" ht="45" x14ac:dyDescent="0.2">
      <c r="A59" s="35" t="s">
        <v>72</v>
      </c>
      <c r="B59" s="36" t="s">
        <v>55</v>
      </c>
      <c r="C59" s="34" t="s">
        <v>8</v>
      </c>
      <c r="D59" s="34" t="s">
        <v>10</v>
      </c>
      <c r="E59" s="33" t="s">
        <v>97</v>
      </c>
      <c r="F59" s="36" t="s">
        <v>71</v>
      </c>
      <c r="G59" s="10">
        <v>4.9000000000000004</v>
      </c>
      <c r="H59" s="133">
        <v>4.9000000000000004</v>
      </c>
      <c r="I59" s="2">
        <f t="shared" si="0"/>
        <v>100</v>
      </c>
    </row>
    <row r="60" spans="1:9" ht="30" x14ac:dyDescent="0.2">
      <c r="A60" s="75" t="s">
        <v>76</v>
      </c>
      <c r="B60" s="26" t="s">
        <v>55</v>
      </c>
      <c r="C60" s="26" t="s">
        <v>8</v>
      </c>
      <c r="D60" s="26" t="s">
        <v>10</v>
      </c>
      <c r="E60" s="30" t="s">
        <v>97</v>
      </c>
      <c r="F60" s="30" t="s">
        <v>25</v>
      </c>
      <c r="G60" s="6">
        <f t="shared" ref="G60:H60" si="13">G61</f>
        <v>4.4000000000000004</v>
      </c>
      <c r="H60" s="6">
        <f t="shared" si="13"/>
        <v>4.4000000000000004</v>
      </c>
      <c r="I60" s="2">
        <f t="shared" si="0"/>
        <v>100</v>
      </c>
    </row>
    <row r="61" spans="1:9" ht="30" x14ac:dyDescent="0.2">
      <c r="A61" s="75" t="s">
        <v>48</v>
      </c>
      <c r="B61" s="28" t="s">
        <v>55</v>
      </c>
      <c r="C61" s="26" t="s">
        <v>8</v>
      </c>
      <c r="D61" s="26" t="s">
        <v>10</v>
      </c>
      <c r="E61" s="30" t="s">
        <v>97</v>
      </c>
      <c r="F61" s="30" t="s">
        <v>26</v>
      </c>
      <c r="G61" s="6">
        <f>G62</f>
        <v>4.4000000000000004</v>
      </c>
      <c r="H61" s="6">
        <f>H62</f>
        <v>4.4000000000000004</v>
      </c>
      <c r="I61" s="2">
        <f t="shared" si="0"/>
        <v>100</v>
      </c>
    </row>
    <row r="62" spans="1:9" ht="15" x14ac:dyDescent="0.2">
      <c r="A62" s="32" t="s">
        <v>83</v>
      </c>
      <c r="B62" s="43" t="s">
        <v>55</v>
      </c>
      <c r="C62" s="34" t="s">
        <v>8</v>
      </c>
      <c r="D62" s="34" t="s">
        <v>10</v>
      </c>
      <c r="E62" s="33" t="s">
        <v>97</v>
      </c>
      <c r="F62" s="33" t="s">
        <v>22</v>
      </c>
      <c r="G62" s="10">
        <v>4.4000000000000004</v>
      </c>
      <c r="H62" s="132">
        <v>4.4000000000000004</v>
      </c>
      <c r="I62" s="2">
        <f t="shared" si="0"/>
        <v>100</v>
      </c>
    </row>
    <row r="63" spans="1:9" ht="67.5" x14ac:dyDescent="0.2">
      <c r="A63" s="72" t="s">
        <v>86</v>
      </c>
      <c r="B63" s="38" t="s">
        <v>55</v>
      </c>
      <c r="C63" s="51" t="s">
        <v>8</v>
      </c>
      <c r="D63" s="51" t="s">
        <v>10</v>
      </c>
      <c r="E63" s="30" t="s">
        <v>67</v>
      </c>
      <c r="F63" s="30"/>
      <c r="G63" s="6">
        <f t="shared" ref="G63:H63" si="14">G64+G68</f>
        <v>26.6</v>
      </c>
      <c r="H63" s="6">
        <f t="shared" si="14"/>
        <v>26.6</v>
      </c>
      <c r="I63" s="2">
        <f t="shared" si="0"/>
        <v>100</v>
      </c>
    </row>
    <row r="64" spans="1:9" ht="60" x14ac:dyDescent="0.2">
      <c r="A64" s="27" t="s">
        <v>38</v>
      </c>
      <c r="B64" s="26" t="s">
        <v>55</v>
      </c>
      <c r="C64" s="46" t="s">
        <v>8</v>
      </c>
      <c r="D64" s="46" t="s">
        <v>10</v>
      </c>
      <c r="E64" s="30" t="s">
        <v>67</v>
      </c>
      <c r="F64" s="30" t="s">
        <v>39</v>
      </c>
      <c r="G64" s="6">
        <f t="shared" ref="G64:H64" si="15">G65</f>
        <v>20.6</v>
      </c>
      <c r="H64" s="6">
        <f t="shared" si="15"/>
        <v>20.6</v>
      </c>
      <c r="I64" s="2">
        <f t="shared" si="0"/>
        <v>100</v>
      </c>
    </row>
    <row r="65" spans="1:10" ht="30" x14ac:dyDescent="0.2">
      <c r="A65" s="27" t="s">
        <v>40</v>
      </c>
      <c r="B65" s="54" t="s">
        <v>55</v>
      </c>
      <c r="C65" s="46" t="s">
        <v>8</v>
      </c>
      <c r="D65" s="46" t="s">
        <v>10</v>
      </c>
      <c r="E65" s="30" t="s">
        <v>67</v>
      </c>
      <c r="F65" s="30" t="s">
        <v>41</v>
      </c>
      <c r="G65" s="6">
        <f t="shared" ref="G65:H65" si="16">G66+G67</f>
        <v>20.6</v>
      </c>
      <c r="H65" s="6">
        <f t="shared" si="16"/>
        <v>20.6</v>
      </c>
      <c r="I65" s="2">
        <f t="shared" si="0"/>
        <v>100</v>
      </c>
    </row>
    <row r="66" spans="1:10" ht="30" x14ac:dyDescent="0.2">
      <c r="A66" s="32" t="s">
        <v>75</v>
      </c>
      <c r="B66" s="33" t="s">
        <v>55</v>
      </c>
      <c r="C66" s="34" t="s">
        <v>8</v>
      </c>
      <c r="D66" s="34" t="s">
        <v>10</v>
      </c>
      <c r="E66" s="33" t="s">
        <v>67</v>
      </c>
      <c r="F66" s="33" t="s">
        <v>42</v>
      </c>
      <c r="G66" s="10">
        <v>15.8</v>
      </c>
      <c r="H66" s="132">
        <v>15.8</v>
      </c>
      <c r="I66" s="2">
        <f t="shared" si="0"/>
        <v>100</v>
      </c>
    </row>
    <row r="67" spans="1:10" ht="45" x14ac:dyDescent="0.2">
      <c r="A67" s="35" t="s">
        <v>72</v>
      </c>
      <c r="B67" s="36" t="s">
        <v>55</v>
      </c>
      <c r="C67" s="34" t="s">
        <v>8</v>
      </c>
      <c r="D67" s="34" t="s">
        <v>10</v>
      </c>
      <c r="E67" s="33" t="s">
        <v>67</v>
      </c>
      <c r="F67" s="36" t="s">
        <v>71</v>
      </c>
      <c r="G67" s="10">
        <v>4.8</v>
      </c>
      <c r="H67" s="133">
        <v>4.8</v>
      </c>
      <c r="I67" s="2">
        <f t="shared" si="0"/>
        <v>100</v>
      </c>
    </row>
    <row r="68" spans="1:10" ht="30" x14ac:dyDescent="0.2">
      <c r="A68" s="75" t="s">
        <v>76</v>
      </c>
      <c r="B68" s="26" t="s">
        <v>55</v>
      </c>
      <c r="C68" s="26" t="s">
        <v>8</v>
      </c>
      <c r="D68" s="26" t="s">
        <v>10</v>
      </c>
      <c r="E68" s="30" t="s">
        <v>67</v>
      </c>
      <c r="F68" s="30" t="s">
        <v>25</v>
      </c>
      <c r="G68" s="6">
        <f>G69</f>
        <v>6</v>
      </c>
      <c r="H68" s="6">
        <f>H69</f>
        <v>6</v>
      </c>
      <c r="I68" s="2">
        <f t="shared" si="0"/>
        <v>100</v>
      </c>
    </row>
    <row r="69" spans="1:10" ht="30" x14ac:dyDescent="0.2">
      <c r="A69" s="75" t="s">
        <v>48</v>
      </c>
      <c r="B69" s="28" t="s">
        <v>55</v>
      </c>
      <c r="C69" s="26" t="s">
        <v>8</v>
      </c>
      <c r="D69" s="26" t="s">
        <v>10</v>
      </c>
      <c r="E69" s="30" t="s">
        <v>67</v>
      </c>
      <c r="F69" s="30" t="s">
        <v>26</v>
      </c>
      <c r="G69" s="6">
        <f t="shared" ref="G69:H69" si="17">G70</f>
        <v>6</v>
      </c>
      <c r="H69" s="6">
        <f t="shared" si="17"/>
        <v>6</v>
      </c>
      <c r="I69" s="2">
        <f t="shared" ref="I69:I127" si="18">H69/G69*100</f>
        <v>100</v>
      </c>
    </row>
    <row r="70" spans="1:10" ht="15" x14ac:dyDescent="0.2">
      <c r="A70" s="32" t="s">
        <v>83</v>
      </c>
      <c r="B70" s="43" t="s">
        <v>55</v>
      </c>
      <c r="C70" s="34" t="s">
        <v>8</v>
      </c>
      <c r="D70" s="34" t="s">
        <v>10</v>
      </c>
      <c r="E70" s="33" t="s">
        <v>67</v>
      </c>
      <c r="F70" s="33" t="s">
        <v>22</v>
      </c>
      <c r="G70" s="10">
        <f>1+5</f>
        <v>6</v>
      </c>
      <c r="H70" s="132">
        <v>6</v>
      </c>
      <c r="I70" s="2">
        <f t="shared" si="18"/>
        <v>100</v>
      </c>
    </row>
    <row r="71" spans="1:10" ht="45" x14ac:dyDescent="0.25">
      <c r="A71" s="79" t="s">
        <v>100</v>
      </c>
      <c r="B71" s="48" t="s">
        <v>55</v>
      </c>
      <c r="C71" s="49" t="s">
        <v>8</v>
      </c>
      <c r="D71" s="49" t="s">
        <v>10</v>
      </c>
      <c r="E71" s="76" t="s">
        <v>99</v>
      </c>
      <c r="F71" s="50"/>
      <c r="G71" s="18">
        <f>G72+G76</f>
        <v>4801.1000000000004</v>
      </c>
      <c r="H71" s="18">
        <f>H72+H76</f>
        <v>4798.6000000000004</v>
      </c>
      <c r="I71" s="2">
        <f t="shared" si="18"/>
        <v>99.947928599695899</v>
      </c>
      <c r="J71" s="89"/>
    </row>
    <row r="72" spans="1:10" ht="60" x14ac:dyDescent="0.2">
      <c r="A72" s="27" t="s">
        <v>38</v>
      </c>
      <c r="B72" s="48" t="s">
        <v>55</v>
      </c>
      <c r="C72" s="49" t="s">
        <v>8</v>
      </c>
      <c r="D72" s="49" t="s">
        <v>10</v>
      </c>
      <c r="E72" s="76" t="s">
        <v>99</v>
      </c>
      <c r="F72" s="50" t="s">
        <v>39</v>
      </c>
      <c r="G72" s="18">
        <f t="shared" ref="G72:H72" si="19">G73</f>
        <v>4745.6000000000004</v>
      </c>
      <c r="H72" s="18">
        <f t="shared" si="19"/>
        <v>4745.6000000000004</v>
      </c>
      <c r="I72" s="2">
        <f t="shared" si="18"/>
        <v>100</v>
      </c>
    </row>
    <row r="73" spans="1:10" ht="30" x14ac:dyDescent="0.2">
      <c r="A73" s="27" t="s">
        <v>40</v>
      </c>
      <c r="B73" s="48" t="s">
        <v>55</v>
      </c>
      <c r="C73" s="49" t="s">
        <v>8</v>
      </c>
      <c r="D73" s="49" t="s">
        <v>10</v>
      </c>
      <c r="E73" s="76" t="s">
        <v>99</v>
      </c>
      <c r="F73" s="50" t="s">
        <v>41</v>
      </c>
      <c r="G73" s="18">
        <f>G74+G75</f>
        <v>4745.6000000000004</v>
      </c>
      <c r="H73" s="18">
        <f>H74+H75</f>
        <v>4745.6000000000004</v>
      </c>
      <c r="I73" s="2">
        <f t="shared" si="18"/>
        <v>100</v>
      </c>
    </row>
    <row r="74" spans="1:10" ht="30" x14ac:dyDescent="0.2">
      <c r="A74" s="32" t="s">
        <v>75</v>
      </c>
      <c r="B74" s="43" t="s">
        <v>55</v>
      </c>
      <c r="C74" s="34" t="s">
        <v>8</v>
      </c>
      <c r="D74" s="34" t="s">
        <v>10</v>
      </c>
      <c r="E74" s="36" t="s">
        <v>99</v>
      </c>
      <c r="F74" s="33" t="s">
        <v>42</v>
      </c>
      <c r="G74" s="10">
        <v>3648</v>
      </c>
      <c r="H74" s="132">
        <v>3648</v>
      </c>
      <c r="I74" s="2">
        <f t="shared" si="18"/>
        <v>100</v>
      </c>
    </row>
    <row r="75" spans="1:10" ht="45" x14ac:dyDescent="0.2">
      <c r="A75" s="35" t="s">
        <v>72</v>
      </c>
      <c r="B75" s="43" t="s">
        <v>55</v>
      </c>
      <c r="C75" s="34" t="s">
        <v>8</v>
      </c>
      <c r="D75" s="34" t="s">
        <v>10</v>
      </c>
      <c r="E75" s="36" t="s">
        <v>99</v>
      </c>
      <c r="F75" s="33" t="s">
        <v>71</v>
      </c>
      <c r="G75" s="10">
        <v>1097.5999999999999</v>
      </c>
      <c r="H75" s="132">
        <v>1097.5999999999999</v>
      </c>
      <c r="I75" s="2">
        <f t="shared" si="18"/>
        <v>100</v>
      </c>
    </row>
    <row r="76" spans="1:10" ht="30" x14ac:dyDescent="0.2">
      <c r="A76" s="75" t="s">
        <v>76</v>
      </c>
      <c r="B76" s="48" t="s">
        <v>55</v>
      </c>
      <c r="C76" s="49" t="s">
        <v>8</v>
      </c>
      <c r="D76" s="49" t="s">
        <v>10</v>
      </c>
      <c r="E76" s="76" t="s">
        <v>99</v>
      </c>
      <c r="F76" s="50" t="s">
        <v>25</v>
      </c>
      <c r="G76" s="18">
        <f t="shared" ref="G76:H82" si="20">G77</f>
        <v>55.5</v>
      </c>
      <c r="H76" s="18">
        <f t="shared" si="20"/>
        <v>53</v>
      </c>
      <c r="I76" s="2">
        <f t="shared" si="18"/>
        <v>95.495495495495504</v>
      </c>
    </row>
    <row r="77" spans="1:10" ht="30" x14ac:dyDescent="0.2">
      <c r="A77" s="75" t="s">
        <v>48</v>
      </c>
      <c r="B77" s="48" t="s">
        <v>55</v>
      </c>
      <c r="C77" s="49" t="s">
        <v>8</v>
      </c>
      <c r="D77" s="49" t="s">
        <v>10</v>
      </c>
      <c r="E77" s="76" t="s">
        <v>99</v>
      </c>
      <c r="F77" s="50" t="s">
        <v>26</v>
      </c>
      <c r="G77" s="18">
        <f>G78</f>
        <v>55.5</v>
      </c>
      <c r="H77" s="18">
        <f t="shared" si="20"/>
        <v>53</v>
      </c>
      <c r="I77" s="2">
        <f t="shared" si="18"/>
        <v>95.495495495495504</v>
      </c>
    </row>
    <row r="78" spans="1:10" ht="15" x14ac:dyDescent="0.2">
      <c r="A78" s="102" t="s">
        <v>83</v>
      </c>
      <c r="B78" s="73" t="s">
        <v>55</v>
      </c>
      <c r="C78" s="69" t="s">
        <v>8</v>
      </c>
      <c r="D78" s="69" t="s">
        <v>10</v>
      </c>
      <c r="E78" s="103" t="s">
        <v>99</v>
      </c>
      <c r="F78" s="68" t="s">
        <v>22</v>
      </c>
      <c r="G78" s="20">
        <v>55.5</v>
      </c>
      <c r="H78" s="137">
        <v>53</v>
      </c>
      <c r="I78" s="2">
        <f t="shared" si="18"/>
        <v>95.495495495495504</v>
      </c>
    </row>
    <row r="79" spans="1:10" ht="45" x14ac:dyDescent="0.2">
      <c r="A79" s="44" t="s">
        <v>58</v>
      </c>
      <c r="B79" s="45" t="s">
        <v>55</v>
      </c>
      <c r="C79" s="46" t="s">
        <v>8</v>
      </c>
      <c r="D79" s="46" t="s">
        <v>57</v>
      </c>
      <c r="E79" s="30"/>
      <c r="F79" s="30"/>
      <c r="G79" s="6">
        <f t="shared" si="20"/>
        <v>2.6</v>
      </c>
      <c r="H79" s="6">
        <f t="shared" si="20"/>
        <v>2.6</v>
      </c>
      <c r="I79" s="2">
        <f t="shared" si="18"/>
        <v>100</v>
      </c>
    </row>
    <row r="80" spans="1:10" ht="15" x14ac:dyDescent="0.2">
      <c r="A80" s="27" t="s">
        <v>24</v>
      </c>
      <c r="B80" s="45" t="s">
        <v>55</v>
      </c>
      <c r="C80" s="46" t="s">
        <v>8</v>
      </c>
      <c r="D80" s="46" t="s">
        <v>57</v>
      </c>
      <c r="E80" s="30" t="s">
        <v>62</v>
      </c>
      <c r="F80" s="30"/>
      <c r="G80" s="6">
        <f t="shared" si="20"/>
        <v>2.6</v>
      </c>
      <c r="H80" s="6">
        <f t="shared" si="20"/>
        <v>2.6</v>
      </c>
      <c r="I80" s="2">
        <f t="shared" si="18"/>
        <v>100</v>
      </c>
    </row>
    <row r="81" spans="1:9" ht="60" x14ac:dyDescent="0.2">
      <c r="A81" s="44" t="s">
        <v>87</v>
      </c>
      <c r="B81" s="48" t="s">
        <v>55</v>
      </c>
      <c r="C81" s="49" t="s">
        <v>8</v>
      </c>
      <c r="D81" s="49" t="s">
        <v>57</v>
      </c>
      <c r="E81" s="50" t="s">
        <v>65</v>
      </c>
      <c r="F81" s="50"/>
      <c r="G81" s="18">
        <f t="shared" si="20"/>
        <v>2.6</v>
      </c>
      <c r="H81" s="18">
        <f t="shared" si="20"/>
        <v>2.6</v>
      </c>
      <c r="I81" s="2">
        <f t="shared" si="18"/>
        <v>100</v>
      </c>
    </row>
    <row r="82" spans="1:9" ht="30" x14ac:dyDescent="0.2">
      <c r="A82" s="31" t="s">
        <v>50</v>
      </c>
      <c r="B82" s="48" t="s">
        <v>55</v>
      </c>
      <c r="C82" s="49" t="s">
        <v>8</v>
      </c>
      <c r="D82" s="49" t="s">
        <v>57</v>
      </c>
      <c r="E82" s="50" t="s">
        <v>65</v>
      </c>
      <c r="F82" s="50" t="s">
        <v>51</v>
      </c>
      <c r="G82" s="18">
        <f t="shared" si="20"/>
        <v>2.6</v>
      </c>
      <c r="H82" s="18">
        <f t="shared" si="20"/>
        <v>2.6</v>
      </c>
      <c r="I82" s="2">
        <f t="shared" si="18"/>
        <v>100</v>
      </c>
    </row>
    <row r="83" spans="1:9" ht="15" x14ac:dyDescent="0.2">
      <c r="A83" s="32" t="s">
        <v>61</v>
      </c>
      <c r="B83" s="43" t="s">
        <v>55</v>
      </c>
      <c r="C83" s="34" t="s">
        <v>8</v>
      </c>
      <c r="D83" s="34" t="s">
        <v>57</v>
      </c>
      <c r="E83" s="33" t="s">
        <v>65</v>
      </c>
      <c r="F83" s="33" t="s">
        <v>52</v>
      </c>
      <c r="G83" s="10">
        <v>2.6</v>
      </c>
      <c r="H83" s="132">
        <v>2.6</v>
      </c>
      <c r="I83" s="2">
        <f t="shared" si="18"/>
        <v>100</v>
      </c>
    </row>
    <row r="84" spans="1:9" ht="15" x14ac:dyDescent="0.2">
      <c r="A84" s="56" t="s">
        <v>19</v>
      </c>
      <c r="B84" s="28" t="s">
        <v>55</v>
      </c>
      <c r="C84" s="46" t="s">
        <v>8</v>
      </c>
      <c r="D84" s="46" t="s">
        <v>21</v>
      </c>
      <c r="E84" s="46"/>
      <c r="F84" s="46"/>
      <c r="G84" s="6">
        <f t="shared" ref="G84" si="21">G85</f>
        <v>710.2</v>
      </c>
      <c r="H84" s="6">
        <f>H85+H93</f>
        <v>709.4</v>
      </c>
      <c r="I84" s="2">
        <f t="shared" si="18"/>
        <v>99.887355674457893</v>
      </c>
    </row>
    <row r="85" spans="1:9" ht="15" x14ac:dyDescent="0.2">
      <c r="A85" s="27" t="s">
        <v>24</v>
      </c>
      <c r="B85" s="38" t="s">
        <v>55</v>
      </c>
      <c r="C85" s="57" t="s">
        <v>8</v>
      </c>
      <c r="D85" s="57" t="s">
        <v>21</v>
      </c>
      <c r="E85" s="30" t="s">
        <v>62</v>
      </c>
      <c r="F85" s="30"/>
      <c r="G85" s="8">
        <f>G86+G93</f>
        <v>710.2</v>
      </c>
      <c r="H85" s="8">
        <f>H86</f>
        <v>544.9</v>
      </c>
      <c r="I85" s="2">
        <f t="shared" si="18"/>
        <v>76.724866234863413</v>
      </c>
    </row>
    <row r="86" spans="1:9" ht="30" x14ac:dyDescent="0.2">
      <c r="A86" s="58" t="s">
        <v>20</v>
      </c>
      <c r="B86" s="26" t="s">
        <v>55</v>
      </c>
      <c r="C86" s="26" t="s">
        <v>8</v>
      </c>
      <c r="D86" s="26" t="s">
        <v>21</v>
      </c>
      <c r="E86" s="30" t="s">
        <v>66</v>
      </c>
      <c r="F86" s="30" t="s">
        <v>7</v>
      </c>
      <c r="G86" s="6">
        <f>G87+G90</f>
        <v>545.70000000000005</v>
      </c>
      <c r="H86" s="6">
        <f>H87+H90</f>
        <v>544.9</v>
      </c>
      <c r="I86" s="2">
        <f t="shared" si="18"/>
        <v>99.853399303646682</v>
      </c>
    </row>
    <row r="87" spans="1:9" ht="30" x14ac:dyDescent="0.2">
      <c r="A87" s="31" t="s">
        <v>76</v>
      </c>
      <c r="B87" s="26" t="s">
        <v>55</v>
      </c>
      <c r="C87" s="26" t="s">
        <v>8</v>
      </c>
      <c r="D87" s="26" t="s">
        <v>21</v>
      </c>
      <c r="E87" s="30" t="s">
        <v>66</v>
      </c>
      <c r="F87" s="30" t="s">
        <v>25</v>
      </c>
      <c r="G87" s="6">
        <f t="shared" ref="G87:H88" si="22">G88</f>
        <v>197.7</v>
      </c>
      <c r="H87" s="6">
        <f t="shared" si="22"/>
        <v>196.9</v>
      </c>
      <c r="I87" s="2">
        <f t="shared" si="18"/>
        <v>99.595346484572588</v>
      </c>
    </row>
    <row r="88" spans="1:9" ht="30" x14ac:dyDescent="0.2">
      <c r="A88" s="75" t="s">
        <v>48</v>
      </c>
      <c r="B88" s="54" t="s">
        <v>55</v>
      </c>
      <c r="C88" s="26" t="s">
        <v>8</v>
      </c>
      <c r="D88" s="26" t="s">
        <v>21</v>
      </c>
      <c r="E88" s="30" t="s">
        <v>66</v>
      </c>
      <c r="F88" s="30" t="s">
        <v>26</v>
      </c>
      <c r="G88" s="6">
        <f t="shared" si="22"/>
        <v>197.7</v>
      </c>
      <c r="H88" s="6">
        <f t="shared" si="22"/>
        <v>196.9</v>
      </c>
      <c r="I88" s="2">
        <f t="shared" si="18"/>
        <v>99.595346484572588</v>
      </c>
    </row>
    <row r="89" spans="1:9" ht="15" x14ac:dyDescent="0.2">
      <c r="A89" s="32" t="s">
        <v>83</v>
      </c>
      <c r="B89" s="33" t="s">
        <v>55</v>
      </c>
      <c r="C89" s="34" t="s">
        <v>8</v>
      </c>
      <c r="D89" s="34" t="s">
        <v>21</v>
      </c>
      <c r="E89" s="33" t="s">
        <v>66</v>
      </c>
      <c r="F89" s="33" t="s">
        <v>22</v>
      </c>
      <c r="G89" s="10">
        <v>197.7</v>
      </c>
      <c r="H89" s="132">
        <v>196.9</v>
      </c>
      <c r="I89" s="2">
        <f t="shared" si="18"/>
        <v>99.595346484572588</v>
      </c>
    </row>
    <row r="90" spans="1:9" ht="15" x14ac:dyDescent="0.2">
      <c r="A90" s="47" t="s">
        <v>27</v>
      </c>
      <c r="B90" s="26" t="s">
        <v>55</v>
      </c>
      <c r="C90" s="26" t="s">
        <v>8</v>
      </c>
      <c r="D90" s="26" t="s">
        <v>21</v>
      </c>
      <c r="E90" s="30" t="s">
        <v>66</v>
      </c>
      <c r="F90" s="30" t="s">
        <v>28</v>
      </c>
      <c r="G90" s="15">
        <f t="shared" ref="G90:H90" si="23">G91</f>
        <v>348</v>
      </c>
      <c r="H90" s="15">
        <f t="shared" si="23"/>
        <v>348</v>
      </c>
      <c r="I90" s="2">
        <f t="shared" si="18"/>
        <v>100</v>
      </c>
    </row>
    <row r="91" spans="1:9" ht="15" x14ac:dyDescent="0.2">
      <c r="A91" s="47" t="s">
        <v>29</v>
      </c>
      <c r="B91" s="28" t="s">
        <v>55</v>
      </c>
      <c r="C91" s="26" t="s">
        <v>8</v>
      </c>
      <c r="D91" s="26" t="s">
        <v>21</v>
      </c>
      <c r="E91" s="30" t="s">
        <v>66</v>
      </c>
      <c r="F91" s="30" t="s">
        <v>30</v>
      </c>
      <c r="G91" s="15">
        <f>G92</f>
        <v>348</v>
      </c>
      <c r="H91" s="15">
        <f>H92</f>
        <v>348</v>
      </c>
      <c r="I91" s="2">
        <f t="shared" si="18"/>
        <v>100</v>
      </c>
    </row>
    <row r="92" spans="1:9" ht="15" x14ac:dyDescent="0.2">
      <c r="A92" s="32" t="s">
        <v>60</v>
      </c>
      <c r="B92" s="43" t="s">
        <v>55</v>
      </c>
      <c r="C92" s="34" t="s">
        <v>8</v>
      </c>
      <c r="D92" s="34" t="s">
        <v>21</v>
      </c>
      <c r="E92" s="33" t="s">
        <v>66</v>
      </c>
      <c r="F92" s="33" t="s">
        <v>59</v>
      </c>
      <c r="G92" s="10">
        <v>348</v>
      </c>
      <c r="H92" s="132">
        <v>348</v>
      </c>
      <c r="I92" s="2">
        <f t="shared" si="18"/>
        <v>100</v>
      </c>
    </row>
    <row r="93" spans="1:9" ht="45" x14ac:dyDescent="0.2">
      <c r="A93" s="80" t="s">
        <v>100</v>
      </c>
      <c r="B93" s="50" t="s">
        <v>55</v>
      </c>
      <c r="C93" s="49" t="s">
        <v>8</v>
      </c>
      <c r="D93" s="49" t="s">
        <v>21</v>
      </c>
      <c r="E93" s="50" t="s">
        <v>99</v>
      </c>
      <c r="F93" s="50"/>
      <c r="G93" s="15">
        <f>G94+G97</f>
        <v>164.5</v>
      </c>
      <c r="H93" s="15">
        <f>H94+H97</f>
        <v>164.5</v>
      </c>
      <c r="I93" s="2">
        <f t="shared" si="18"/>
        <v>100</v>
      </c>
    </row>
    <row r="94" spans="1:9" ht="30" x14ac:dyDescent="0.2">
      <c r="A94" s="80" t="s">
        <v>76</v>
      </c>
      <c r="B94" s="50" t="s">
        <v>55</v>
      </c>
      <c r="C94" s="49" t="s">
        <v>8</v>
      </c>
      <c r="D94" s="49" t="s">
        <v>21</v>
      </c>
      <c r="E94" s="50" t="s">
        <v>99</v>
      </c>
      <c r="F94" s="50" t="s">
        <v>25</v>
      </c>
      <c r="G94" s="15">
        <f t="shared" ref="G94:H94" si="24">G95</f>
        <v>44.5</v>
      </c>
      <c r="H94" s="15">
        <f t="shared" si="24"/>
        <v>44.5</v>
      </c>
      <c r="I94" s="2">
        <f t="shared" si="18"/>
        <v>100</v>
      </c>
    </row>
    <row r="95" spans="1:9" ht="30" x14ac:dyDescent="0.2">
      <c r="A95" s="80" t="s">
        <v>48</v>
      </c>
      <c r="B95" s="50" t="s">
        <v>55</v>
      </c>
      <c r="C95" s="49" t="s">
        <v>8</v>
      </c>
      <c r="D95" s="49" t="s">
        <v>21</v>
      </c>
      <c r="E95" s="50" t="s">
        <v>99</v>
      </c>
      <c r="F95" s="50" t="s">
        <v>26</v>
      </c>
      <c r="G95" s="15">
        <f>G96</f>
        <v>44.5</v>
      </c>
      <c r="H95" s="15">
        <f>H96</f>
        <v>44.5</v>
      </c>
      <c r="I95" s="2">
        <f t="shared" si="18"/>
        <v>100</v>
      </c>
    </row>
    <row r="96" spans="1:9" ht="15" x14ac:dyDescent="0.2">
      <c r="A96" s="93" t="s">
        <v>83</v>
      </c>
      <c r="B96" s="68" t="s">
        <v>55</v>
      </c>
      <c r="C96" s="69" t="s">
        <v>8</v>
      </c>
      <c r="D96" s="69" t="s">
        <v>21</v>
      </c>
      <c r="E96" s="68" t="s">
        <v>99</v>
      </c>
      <c r="F96" s="68" t="s">
        <v>22</v>
      </c>
      <c r="G96" s="105">
        <v>44.5</v>
      </c>
      <c r="H96" s="134">
        <v>44.5</v>
      </c>
      <c r="I96" s="2">
        <f t="shared" si="18"/>
        <v>100</v>
      </c>
    </row>
    <row r="97" spans="1:9" ht="15" x14ac:dyDescent="0.2">
      <c r="A97" s="47" t="s">
        <v>27</v>
      </c>
      <c r="B97" s="50" t="s">
        <v>55</v>
      </c>
      <c r="C97" s="49" t="s">
        <v>8</v>
      </c>
      <c r="D97" s="49" t="s">
        <v>21</v>
      </c>
      <c r="E97" s="50" t="s">
        <v>99</v>
      </c>
      <c r="F97" s="50" t="s">
        <v>28</v>
      </c>
      <c r="G97" s="140">
        <f>G98</f>
        <v>120</v>
      </c>
      <c r="H97" s="140">
        <f>H98</f>
        <v>120</v>
      </c>
      <c r="I97" s="2">
        <f t="shared" si="18"/>
        <v>100</v>
      </c>
    </row>
    <row r="98" spans="1:9" ht="15" x14ac:dyDescent="0.2">
      <c r="A98" s="47" t="s">
        <v>29</v>
      </c>
      <c r="B98" s="50" t="s">
        <v>55</v>
      </c>
      <c r="C98" s="49" t="s">
        <v>8</v>
      </c>
      <c r="D98" s="49" t="s">
        <v>21</v>
      </c>
      <c r="E98" s="50" t="s">
        <v>99</v>
      </c>
      <c r="F98" s="50" t="s">
        <v>30</v>
      </c>
      <c r="G98" s="140">
        <f>G99</f>
        <v>120</v>
      </c>
      <c r="H98" s="140">
        <f>H99</f>
        <v>120</v>
      </c>
      <c r="I98" s="2">
        <f t="shared" si="18"/>
        <v>100</v>
      </c>
    </row>
    <row r="99" spans="1:9" ht="15" x14ac:dyDescent="0.2">
      <c r="A99" s="32" t="s">
        <v>60</v>
      </c>
      <c r="B99" s="68" t="s">
        <v>55</v>
      </c>
      <c r="C99" s="69" t="s">
        <v>8</v>
      </c>
      <c r="D99" s="69" t="s">
        <v>21</v>
      </c>
      <c r="E99" s="68" t="s">
        <v>99</v>
      </c>
      <c r="F99" s="68" t="s">
        <v>59</v>
      </c>
      <c r="G99" s="105">
        <v>120</v>
      </c>
      <c r="H99" s="134">
        <v>120</v>
      </c>
      <c r="I99" s="2">
        <f t="shared" si="18"/>
        <v>100</v>
      </c>
    </row>
    <row r="100" spans="1:9" ht="28.5" x14ac:dyDescent="0.2">
      <c r="A100" s="86" t="s">
        <v>56</v>
      </c>
      <c r="B100" s="87" t="s">
        <v>55</v>
      </c>
      <c r="C100" s="59" t="s">
        <v>9</v>
      </c>
      <c r="D100" s="59" t="s">
        <v>17</v>
      </c>
      <c r="E100" s="60"/>
      <c r="F100" s="60"/>
      <c r="G100" s="7">
        <f>G101</f>
        <v>303.29999999999995</v>
      </c>
      <c r="H100" s="7">
        <f>H101</f>
        <v>284.09999999999997</v>
      </c>
      <c r="I100" s="2">
        <f t="shared" si="18"/>
        <v>93.669634025717116</v>
      </c>
    </row>
    <row r="101" spans="1:9" ht="60" x14ac:dyDescent="0.2">
      <c r="A101" s="88" t="s">
        <v>107</v>
      </c>
      <c r="B101" s="45" t="s">
        <v>55</v>
      </c>
      <c r="C101" s="46" t="s">
        <v>9</v>
      </c>
      <c r="D101" s="46" t="s">
        <v>16</v>
      </c>
      <c r="E101" s="30"/>
      <c r="F101" s="30"/>
      <c r="G101" s="6">
        <f t="shared" ref="G101:H109" si="25">G102</f>
        <v>303.29999999999995</v>
      </c>
      <c r="H101" s="6">
        <f t="shared" si="25"/>
        <v>284.09999999999997</v>
      </c>
      <c r="I101" s="2">
        <f t="shared" si="18"/>
        <v>93.669634025717116</v>
      </c>
    </row>
    <row r="102" spans="1:9" ht="15" x14ac:dyDescent="0.2">
      <c r="A102" s="27" t="s">
        <v>24</v>
      </c>
      <c r="B102" s="46" t="s">
        <v>55</v>
      </c>
      <c r="C102" s="57" t="s">
        <v>9</v>
      </c>
      <c r="D102" s="57" t="s">
        <v>16</v>
      </c>
      <c r="E102" s="30" t="s">
        <v>62</v>
      </c>
      <c r="F102" s="30"/>
      <c r="G102" s="6">
        <f>G108+G103</f>
        <v>303.29999999999995</v>
      </c>
      <c r="H102" s="6">
        <f>H108+H103</f>
        <v>284.09999999999997</v>
      </c>
      <c r="I102" s="2">
        <f t="shared" si="18"/>
        <v>93.669634025717116</v>
      </c>
    </row>
    <row r="103" spans="1:9" ht="30" x14ac:dyDescent="0.2">
      <c r="A103" s="92" t="s">
        <v>112</v>
      </c>
      <c r="B103" s="46" t="s">
        <v>55</v>
      </c>
      <c r="C103" s="57" t="s">
        <v>9</v>
      </c>
      <c r="D103" s="57" t="s">
        <v>16</v>
      </c>
      <c r="E103" s="30" t="s">
        <v>113</v>
      </c>
      <c r="F103" s="30"/>
      <c r="G103" s="6">
        <f t="shared" ref="G103:H104" si="26">G104</f>
        <v>58.5</v>
      </c>
      <c r="H103" s="6">
        <f t="shared" si="26"/>
        <v>39.299999999999997</v>
      </c>
      <c r="I103" s="2">
        <f t="shared" si="18"/>
        <v>67.179487179487168</v>
      </c>
    </row>
    <row r="104" spans="1:9" ht="30" x14ac:dyDescent="0.2">
      <c r="A104" s="75" t="s">
        <v>76</v>
      </c>
      <c r="B104" s="46" t="s">
        <v>55</v>
      </c>
      <c r="C104" s="57" t="s">
        <v>9</v>
      </c>
      <c r="D104" s="57" t="s">
        <v>16</v>
      </c>
      <c r="E104" s="30" t="s">
        <v>113</v>
      </c>
      <c r="F104" s="30" t="s">
        <v>114</v>
      </c>
      <c r="G104" s="6">
        <f t="shared" si="26"/>
        <v>58.5</v>
      </c>
      <c r="H104" s="6">
        <f t="shared" si="26"/>
        <v>39.299999999999997</v>
      </c>
      <c r="I104" s="2">
        <f t="shared" si="18"/>
        <v>67.179487179487168</v>
      </c>
    </row>
    <row r="105" spans="1:9" ht="30" x14ac:dyDescent="0.2">
      <c r="A105" s="75" t="s">
        <v>48</v>
      </c>
      <c r="B105" s="46" t="s">
        <v>55</v>
      </c>
      <c r="C105" s="57" t="s">
        <v>9</v>
      </c>
      <c r="D105" s="57" t="s">
        <v>16</v>
      </c>
      <c r="E105" s="30" t="s">
        <v>113</v>
      </c>
      <c r="F105" s="30" t="s">
        <v>26</v>
      </c>
      <c r="G105" s="6">
        <f>G107+G106</f>
        <v>58.5</v>
      </c>
      <c r="H105" s="6">
        <f>H107+H106</f>
        <v>39.299999999999997</v>
      </c>
      <c r="I105" s="2">
        <f t="shared" si="18"/>
        <v>67.179487179487168</v>
      </c>
    </row>
    <row r="106" spans="1:9" ht="15" x14ac:dyDescent="0.2">
      <c r="A106" s="32" t="s">
        <v>102</v>
      </c>
      <c r="B106" s="69" t="s">
        <v>55</v>
      </c>
      <c r="C106" s="73" t="s">
        <v>9</v>
      </c>
      <c r="D106" s="73" t="s">
        <v>16</v>
      </c>
      <c r="E106" s="68" t="s">
        <v>113</v>
      </c>
      <c r="F106" s="68" t="s">
        <v>22</v>
      </c>
      <c r="G106" s="20">
        <v>12.5</v>
      </c>
      <c r="H106" s="20">
        <v>12.3</v>
      </c>
      <c r="I106" s="2">
        <f t="shared" si="18"/>
        <v>98.4</v>
      </c>
    </row>
    <row r="107" spans="1:9" ht="15" x14ac:dyDescent="0.2">
      <c r="A107" s="32" t="s">
        <v>95</v>
      </c>
      <c r="B107" s="69" t="s">
        <v>55</v>
      </c>
      <c r="C107" s="73" t="s">
        <v>9</v>
      </c>
      <c r="D107" s="73" t="s">
        <v>16</v>
      </c>
      <c r="E107" s="68" t="s">
        <v>113</v>
      </c>
      <c r="F107" s="68" t="s">
        <v>96</v>
      </c>
      <c r="G107" s="20">
        <v>46</v>
      </c>
      <c r="H107" s="137">
        <v>27</v>
      </c>
      <c r="I107" s="2">
        <f t="shared" si="18"/>
        <v>58.695652173913047</v>
      </c>
    </row>
    <row r="108" spans="1:9" ht="45" x14ac:dyDescent="0.2">
      <c r="A108" s="80" t="s">
        <v>100</v>
      </c>
      <c r="B108" s="48" t="s">
        <v>55</v>
      </c>
      <c r="C108" s="46" t="s">
        <v>9</v>
      </c>
      <c r="D108" s="46" t="s">
        <v>16</v>
      </c>
      <c r="E108" s="50" t="s">
        <v>99</v>
      </c>
      <c r="F108" s="50"/>
      <c r="G108" s="6">
        <f t="shared" si="25"/>
        <v>244.79999999999998</v>
      </c>
      <c r="H108" s="6">
        <f t="shared" si="25"/>
        <v>244.79999999999998</v>
      </c>
      <c r="I108" s="2">
        <f t="shared" si="18"/>
        <v>100</v>
      </c>
    </row>
    <row r="109" spans="1:9" ht="30" x14ac:dyDescent="0.2">
      <c r="A109" s="75" t="s">
        <v>101</v>
      </c>
      <c r="B109" s="48" t="s">
        <v>55</v>
      </c>
      <c r="C109" s="46" t="s">
        <v>9</v>
      </c>
      <c r="D109" s="46" t="s">
        <v>16</v>
      </c>
      <c r="E109" s="50" t="s">
        <v>99</v>
      </c>
      <c r="F109" s="50" t="s">
        <v>25</v>
      </c>
      <c r="G109" s="6">
        <f t="shared" si="25"/>
        <v>244.79999999999998</v>
      </c>
      <c r="H109" s="6">
        <f t="shared" si="25"/>
        <v>244.79999999999998</v>
      </c>
      <c r="I109" s="2">
        <f t="shared" si="18"/>
        <v>100</v>
      </c>
    </row>
    <row r="110" spans="1:9" ht="30" x14ac:dyDescent="0.2">
      <c r="A110" s="75" t="s">
        <v>48</v>
      </c>
      <c r="B110" s="48" t="s">
        <v>55</v>
      </c>
      <c r="C110" s="46" t="s">
        <v>9</v>
      </c>
      <c r="D110" s="46" t="s">
        <v>16</v>
      </c>
      <c r="E110" s="50" t="s">
        <v>99</v>
      </c>
      <c r="F110" s="50" t="s">
        <v>26</v>
      </c>
      <c r="G110" s="6">
        <f>G111+G112</f>
        <v>244.79999999999998</v>
      </c>
      <c r="H110" s="6">
        <f>H111+H112</f>
        <v>244.79999999999998</v>
      </c>
      <c r="I110" s="2">
        <f t="shared" si="18"/>
        <v>100</v>
      </c>
    </row>
    <row r="111" spans="1:9" ht="15" x14ac:dyDescent="0.2">
      <c r="A111" s="32" t="s">
        <v>102</v>
      </c>
      <c r="B111" s="33" t="s">
        <v>55</v>
      </c>
      <c r="C111" s="34" t="s">
        <v>9</v>
      </c>
      <c r="D111" s="34" t="s">
        <v>16</v>
      </c>
      <c r="E111" s="34" t="s">
        <v>99</v>
      </c>
      <c r="F111" s="33" t="s">
        <v>22</v>
      </c>
      <c r="G111" s="11">
        <v>10.6</v>
      </c>
      <c r="H111" s="132">
        <v>10.6</v>
      </c>
      <c r="I111" s="2">
        <f t="shared" si="18"/>
        <v>100</v>
      </c>
    </row>
    <row r="112" spans="1:9" ht="15" x14ac:dyDescent="0.2">
      <c r="A112" s="32" t="s">
        <v>95</v>
      </c>
      <c r="B112" s="33" t="s">
        <v>55</v>
      </c>
      <c r="C112" s="61" t="s">
        <v>9</v>
      </c>
      <c r="D112" s="61" t="s">
        <v>16</v>
      </c>
      <c r="E112" s="34" t="s">
        <v>99</v>
      </c>
      <c r="F112" s="62" t="s">
        <v>96</v>
      </c>
      <c r="G112" s="11">
        <v>234.2</v>
      </c>
      <c r="H112" s="139">
        <v>234.2</v>
      </c>
      <c r="I112" s="2">
        <f t="shared" si="18"/>
        <v>100</v>
      </c>
    </row>
    <row r="113" spans="1:9" ht="14.25" x14ac:dyDescent="0.2">
      <c r="A113" s="94" t="s">
        <v>115</v>
      </c>
      <c r="B113" s="98" t="s">
        <v>55</v>
      </c>
      <c r="C113" s="99" t="s">
        <v>10</v>
      </c>
      <c r="D113" s="99" t="s">
        <v>17</v>
      </c>
      <c r="E113" s="99"/>
      <c r="F113" s="98"/>
      <c r="G113" s="100">
        <f>G114</f>
        <v>60</v>
      </c>
      <c r="H113" s="100">
        <f>H114</f>
        <v>60</v>
      </c>
      <c r="I113" s="2">
        <f t="shared" si="18"/>
        <v>100</v>
      </c>
    </row>
    <row r="114" spans="1:9" ht="15" x14ac:dyDescent="0.2">
      <c r="A114" s="95" t="s">
        <v>134</v>
      </c>
      <c r="B114" s="50" t="s">
        <v>55</v>
      </c>
      <c r="C114" s="49" t="s">
        <v>10</v>
      </c>
      <c r="D114" s="49" t="s">
        <v>116</v>
      </c>
      <c r="E114" s="99"/>
      <c r="F114" s="98"/>
      <c r="G114" s="18">
        <f>G115</f>
        <v>60</v>
      </c>
      <c r="H114" s="18">
        <f>H115</f>
        <v>60</v>
      </c>
      <c r="I114" s="2">
        <f t="shared" si="18"/>
        <v>100</v>
      </c>
    </row>
    <row r="115" spans="1:9" ht="15" x14ac:dyDescent="0.2">
      <c r="A115" s="95" t="s">
        <v>24</v>
      </c>
      <c r="B115" s="50" t="s">
        <v>55</v>
      </c>
      <c r="C115" s="49" t="s">
        <v>10</v>
      </c>
      <c r="D115" s="49" t="s">
        <v>116</v>
      </c>
      <c r="E115" s="49" t="s">
        <v>62</v>
      </c>
      <c r="F115" s="50"/>
      <c r="G115" s="18">
        <f>G116</f>
        <v>60</v>
      </c>
      <c r="H115" s="18">
        <f t="shared" ref="H115" si="27">H116</f>
        <v>60</v>
      </c>
      <c r="I115" s="2">
        <f t="shared" si="18"/>
        <v>100</v>
      </c>
    </row>
    <row r="116" spans="1:9" ht="75" x14ac:dyDescent="0.2">
      <c r="A116" s="95" t="s">
        <v>118</v>
      </c>
      <c r="B116" s="50" t="s">
        <v>55</v>
      </c>
      <c r="C116" s="49" t="s">
        <v>10</v>
      </c>
      <c r="D116" s="49" t="s">
        <v>116</v>
      </c>
      <c r="E116" s="96" t="s">
        <v>117</v>
      </c>
      <c r="F116" s="50"/>
      <c r="G116" s="18">
        <f>G117</f>
        <v>60</v>
      </c>
      <c r="H116" s="18">
        <f t="shared" ref="H116" si="28">H117</f>
        <v>60</v>
      </c>
      <c r="I116" s="2">
        <f t="shared" si="18"/>
        <v>100</v>
      </c>
    </row>
    <row r="117" spans="1:9" ht="30" x14ac:dyDescent="0.2">
      <c r="A117" s="95" t="s">
        <v>76</v>
      </c>
      <c r="B117" s="50" t="s">
        <v>55</v>
      </c>
      <c r="C117" s="49" t="s">
        <v>10</v>
      </c>
      <c r="D117" s="49" t="s">
        <v>116</v>
      </c>
      <c r="E117" s="96" t="s">
        <v>117</v>
      </c>
      <c r="F117" s="50" t="s">
        <v>25</v>
      </c>
      <c r="G117" s="18">
        <f>G118</f>
        <v>60</v>
      </c>
      <c r="H117" s="18">
        <f t="shared" ref="H117" si="29">H118</f>
        <v>60</v>
      </c>
      <c r="I117" s="2">
        <f t="shared" si="18"/>
        <v>100</v>
      </c>
    </row>
    <row r="118" spans="1:9" ht="30" x14ac:dyDescent="0.2">
      <c r="A118" s="95" t="s">
        <v>48</v>
      </c>
      <c r="B118" s="50" t="s">
        <v>55</v>
      </c>
      <c r="C118" s="49" t="s">
        <v>10</v>
      </c>
      <c r="D118" s="49" t="s">
        <v>116</v>
      </c>
      <c r="E118" s="96" t="s">
        <v>117</v>
      </c>
      <c r="F118" s="50" t="s">
        <v>26</v>
      </c>
      <c r="G118" s="18">
        <f>G119</f>
        <v>60</v>
      </c>
      <c r="H118" s="18">
        <f t="shared" ref="H118" si="30">H119</f>
        <v>60</v>
      </c>
      <c r="I118" s="2">
        <f t="shared" si="18"/>
        <v>100</v>
      </c>
    </row>
    <row r="119" spans="1:9" ht="15" x14ac:dyDescent="0.2">
      <c r="A119" s="93" t="s">
        <v>83</v>
      </c>
      <c r="B119" s="68" t="s">
        <v>55</v>
      </c>
      <c r="C119" s="69" t="s">
        <v>10</v>
      </c>
      <c r="D119" s="69" t="s">
        <v>116</v>
      </c>
      <c r="E119" s="101" t="s">
        <v>117</v>
      </c>
      <c r="F119" s="68" t="s">
        <v>22</v>
      </c>
      <c r="G119" s="20">
        <v>60</v>
      </c>
      <c r="H119" s="137">
        <v>60</v>
      </c>
      <c r="I119" s="2">
        <f t="shared" si="18"/>
        <v>100</v>
      </c>
    </row>
    <row r="120" spans="1:9" ht="14.25" x14ac:dyDescent="0.2">
      <c r="A120" s="64" t="s">
        <v>31</v>
      </c>
      <c r="B120" s="65" t="s">
        <v>55</v>
      </c>
      <c r="C120" s="24" t="s">
        <v>11</v>
      </c>
      <c r="D120" s="24" t="s">
        <v>17</v>
      </c>
      <c r="E120" s="24"/>
      <c r="F120" s="24" t="s">
        <v>7</v>
      </c>
      <c r="G120" s="4">
        <f>G121+G132</f>
        <v>5295.1</v>
      </c>
      <c r="H120" s="4">
        <f>H121+H132</f>
        <v>5227.2000000000007</v>
      </c>
      <c r="I120" s="2">
        <f t="shared" si="18"/>
        <v>98.71768238560179</v>
      </c>
    </row>
    <row r="121" spans="1:9" ht="15" x14ac:dyDescent="0.2">
      <c r="A121" s="63" t="s">
        <v>15</v>
      </c>
      <c r="B121" s="26" t="s">
        <v>55</v>
      </c>
      <c r="C121" s="26" t="s">
        <v>11</v>
      </c>
      <c r="D121" s="26" t="s">
        <v>12</v>
      </c>
      <c r="E121" s="26"/>
      <c r="F121" s="26"/>
      <c r="G121" s="6">
        <f t="shared" ref="G121:H121" si="31">G122</f>
        <v>795.40000000000009</v>
      </c>
      <c r="H121" s="6">
        <f t="shared" si="31"/>
        <v>794.5</v>
      </c>
      <c r="I121" s="2">
        <f t="shared" si="18"/>
        <v>99.886849383957738</v>
      </c>
    </row>
    <row r="122" spans="1:9" ht="15" x14ac:dyDescent="0.2">
      <c r="A122" s="27" t="s">
        <v>24</v>
      </c>
      <c r="B122" s="26" t="s">
        <v>55</v>
      </c>
      <c r="C122" s="26" t="s">
        <v>11</v>
      </c>
      <c r="D122" s="26" t="s">
        <v>12</v>
      </c>
      <c r="E122" s="30" t="s">
        <v>62</v>
      </c>
      <c r="F122" s="26"/>
      <c r="G122" s="6">
        <f>G127+G123</f>
        <v>795.40000000000009</v>
      </c>
      <c r="H122" s="6">
        <f>H127+H123</f>
        <v>794.5</v>
      </c>
      <c r="I122" s="2">
        <f t="shared" si="18"/>
        <v>99.886849383957738</v>
      </c>
    </row>
    <row r="123" spans="1:9" ht="60" x14ac:dyDescent="0.2">
      <c r="A123" s="27" t="s">
        <v>144</v>
      </c>
      <c r="B123" s="26" t="s">
        <v>55</v>
      </c>
      <c r="C123" s="26" t="s">
        <v>11</v>
      </c>
      <c r="D123" s="26" t="s">
        <v>12</v>
      </c>
      <c r="E123" s="30" t="s">
        <v>143</v>
      </c>
      <c r="F123" s="26"/>
      <c r="G123" s="6">
        <f t="shared" ref="G123:H125" si="32">G124</f>
        <v>532.70000000000005</v>
      </c>
      <c r="H123" s="6">
        <f t="shared" si="32"/>
        <v>532.70000000000005</v>
      </c>
      <c r="I123" s="2">
        <f t="shared" si="18"/>
        <v>100</v>
      </c>
    </row>
    <row r="124" spans="1:9" ht="30" x14ac:dyDescent="0.2">
      <c r="A124" s="75" t="s">
        <v>76</v>
      </c>
      <c r="B124" s="26" t="s">
        <v>55</v>
      </c>
      <c r="C124" s="26" t="s">
        <v>11</v>
      </c>
      <c r="D124" s="26" t="s">
        <v>12</v>
      </c>
      <c r="E124" s="30" t="s">
        <v>143</v>
      </c>
      <c r="F124" s="26" t="s">
        <v>25</v>
      </c>
      <c r="G124" s="6">
        <f t="shared" si="32"/>
        <v>532.70000000000005</v>
      </c>
      <c r="H124" s="6">
        <f t="shared" si="32"/>
        <v>532.70000000000005</v>
      </c>
      <c r="I124" s="2">
        <f t="shared" si="18"/>
        <v>100</v>
      </c>
    </row>
    <row r="125" spans="1:9" ht="30" x14ac:dyDescent="0.2">
      <c r="A125" s="75" t="s">
        <v>48</v>
      </c>
      <c r="B125" s="26" t="s">
        <v>55</v>
      </c>
      <c r="C125" s="26" t="s">
        <v>11</v>
      </c>
      <c r="D125" s="26" t="s">
        <v>12</v>
      </c>
      <c r="E125" s="30" t="s">
        <v>143</v>
      </c>
      <c r="F125" s="26" t="s">
        <v>26</v>
      </c>
      <c r="G125" s="6">
        <f t="shared" si="32"/>
        <v>532.70000000000005</v>
      </c>
      <c r="H125" s="6">
        <f t="shared" si="32"/>
        <v>532.70000000000005</v>
      </c>
      <c r="I125" s="2">
        <f t="shared" si="18"/>
        <v>100</v>
      </c>
    </row>
    <row r="126" spans="1:9" ht="15" x14ac:dyDescent="0.2">
      <c r="A126" s="93" t="s">
        <v>83</v>
      </c>
      <c r="B126" s="69" t="s">
        <v>55</v>
      </c>
      <c r="C126" s="69" t="s">
        <v>11</v>
      </c>
      <c r="D126" s="69" t="s">
        <v>12</v>
      </c>
      <c r="E126" s="68" t="s">
        <v>143</v>
      </c>
      <c r="F126" s="69" t="s">
        <v>22</v>
      </c>
      <c r="G126" s="20">
        <v>532.70000000000005</v>
      </c>
      <c r="H126" s="20">
        <v>532.70000000000005</v>
      </c>
      <c r="I126" s="2">
        <f t="shared" si="18"/>
        <v>100</v>
      </c>
    </row>
    <row r="127" spans="1:9" ht="45" x14ac:dyDescent="0.2">
      <c r="A127" s="80" t="s">
        <v>100</v>
      </c>
      <c r="B127" s="54" t="s">
        <v>55</v>
      </c>
      <c r="C127" s="26" t="s">
        <v>11</v>
      </c>
      <c r="D127" s="26" t="s">
        <v>12</v>
      </c>
      <c r="E127" s="50" t="s">
        <v>99</v>
      </c>
      <c r="F127" s="26"/>
      <c r="G127" s="8">
        <f>G128</f>
        <v>262.7</v>
      </c>
      <c r="H127" s="8">
        <f>H128</f>
        <v>261.79999999999995</v>
      </c>
      <c r="I127" s="2">
        <f t="shared" si="18"/>
        <v>99.657403882755986</v>
      </c>
    </row>
    <row r="128" spans="1:9" ht="30" x14ac:dyDescent="0.2">
      <c r="A128" s="75" t="s">
        <v>76</v>
      </c>
      <c r="B128" s="54" t="s">
        <v>55</v>
      </c>
      <c r="C128" s="26" t="s">
        <v>11</v>
      </c>
      <c r="D128" s="26" t="s">
        <v>12</v>
      </c>
      <c r="E128" s="50" t="s">
        <v>99</v>
      </c>
      <c r="F128" s="26" t="s">
        <v>25</v>
      </c>
      <c r="G128" s="8">
        <f t="shared" ref="G128:H128" si="33">G129</f>
        <v>262.7</v>
      </c>
      <c r="H128" s="8">
        <f t="shared" si="33"/>
        <v>261.79999999999995</v>
      </c>
      <c r="I128" s="2">
        <f t="shared" ref="I128:I189" si="34">H128/G128*100</f>
        <v>99.657403882755986</v>
      </c>
    </row>
    <row r="129" spans="1:9" ht="30" x14ac:dyDescent="0.2">
      <c r="A129" s="75" t="s">
        <v>48</v>
      </c>
      <c r="B129" s="26" t="s">
        <v>55</v>
      </c>
      <c r="C129" s="26" t="s">
        <v>11</v>
      </c>
      <c r="D129" s="26" t="s">
        <v>12</v>
      </c>
      <c r="E129" s="50" t="s">
        <v>99</v>
      </c>
      <c r="F129" s="26" t="s">
        <v>26</v>
      </c>
      <c r="G129" s="8">
        <f>G130+G131</f>
        <v>262.7</v>
      </c>
      <c r="H129" s="8">
        <f>H130+H131</f>
        <v>261.79999999999995</v>
      </c>
      <c r="I129" s="2">
        <f t="shared" si="34"/>
        <v>99.657403882755986</v>
      </c>
    </row>
    <row r="130" spans="1:9" ht="15" x14ac:dyDescent="0.2">
      <c r="A130" s="32" t="s">
        <v>83</v>
      </c>
      <c r="B130" s="53" t="s">
        <v>55</v>
      </c>
      <c r="C130" s="34" t="s">
        <v>11</v>
      </c>
      <c r="D130" s="34" t="s">
        <v>12</v>
      </c>
      <c r="E130" s="33" t="s">
        <v>99</v>
      </c>
      <c r="F130" s="33" t="s">
        <v>22</v>
      </c>
      <c r="G130" s="10">
        <v>67</v>
      </c>
      <c r="H130" s="132">
        <v>66.099999999999994</v>
      </c>
      <c r="I130" s="2">
        <f t="shared" si="34"/>
        <v>98.656716417910445</v>
      </c>
    </row>
    <row r="131" spans="1:9" ht="15" x14ac:dyDescent="0.2">
      <c r="A131" s="32" t="s">
        <v>95</v>
      </c>
      <c r="B131" s="53">
        <v>927</v>
      </c>
      <c r="C131" s="34" t="s">
        <v>11</v>
      </c>
      <c r="D131" s="34" t="s">
        <v>12</v>
      </c>
      <c r="E131" s="33" t="s">
        <v>99</v>
      </c>
      <c r="F131" s="33" t="s">
        <v>96</v>
      </c>
      <c r="G131" s="10">
        <v>195.7</v>
      </c>
      <c r="H131" s="132">
        <v>195.7</v>
      </c>
      <c r="I131" s="2">
        <f t="shared" si="34"/>
        <v>100</v>
      </c>
    </row>
    <row r="132" spans="1:9" ht="15" x14ac:dyDescent="0.2">
      <c r="A132" s="66" t="s">
        <v>14</v>
      </c>
      <c r="B132" s="38" t="s">
        <v>55</v>
      </c>
      <c r="C132" s="26" t="s">
        <v>11</v>
      </c>
      <c r="D132" s="26" t="s">
        <v>9</v>
      </c>
      <c r="E132" s="26"/>
      <c r="F132" s="26" t="s">
        <v>7</v>
      </c>
      <c r="G132" s="8">
        <f>G133+G146</f>
        <v>4499.7000000000007</v>
      </c>
      <c r="H132" s="8">
        <f>H133+H146</f>
        <v>4432.7000000000007</v>
      </c>
      <c r="I132" s="2">
        <f t="shared" si="34"/>
        <v>98.511011845234137</v>
      </c>
    </row>
    <row r="133" spans="1:9" ht="45" x14ac:dyDescent="0.2">
      <c r="A133" s="66" t="s">
        <v>141</v>
      </c>
      <c r="B133" s="38" t="s">
        <v>55</v>
      </c>
      <c r="C133" s="26" t="s">
        <v>11</v>
      </c>
      <c r="D133" s="26" t="s">
        <v>9</v>
      </c>
      <c r="E133" s="26" t="s">
        <v>84</v>
      </c>
      <c r="F133" s="26"/>
      <c r="G133" s="8">
        <f>G142+G134+G138</f>
        <v>1276.9000000000001</v>
      </c>
      <c r="H133" s="8">
        <f>H142+H134+H138</f>
        <v>1276.9000000000001</v>
      </c>
      <c r="I133" s="2">
        <f t="shared" si="34"/>
        <v>100</v>
      </c>
    </row>
    <row r="134" spans="1:9" ht="30" x14ac:dyDescent="0.2">
      <c r="A134" s="66" t="s">
        <v>147</v>
      </c>
      <c r="B134" s="38" t="s">
        <v>55</v>
      </c>
      <c r="C134" s="26" t="s">
        <v>11</v>
      </c>
      <c r="D134" s="26" t="s">
        <v>9</v>
      </c>
      <c r="E134" s="26" t="s">
        <v>146</v>
      </c>
      <c r="F134" s="26"/>
      <c r="G134" s="8">
        <f t="shared" ref="G134:H136" si="35">G135</f>
        <v>8.4</v>
      </c>
      <c r="H134" s="8">
        <f t="shared" si="35"/>
        <v>8.4</v>
      </c>
      <c r="I134" s="2">
        <f t="shared" si="34"/>
        <v>100</v>
      </c>
    </row>
    <row r="135" spans="1:9" ht="30" x14ac:dyDescent="0.2">
      <c r="A135" s="75" t="s">
        <v>76</v>
      </c>
      <c r="B135" s="38" t="s">
        <v>55</v>
      </c>
      <c r="C135" s="26" t="s">
        <v>11</v>
      </c>
      <c r="D135" s="26" t="s">
        <v>9</v>
      </c>
      <c r="E135" s="26" t="s">
        <v>146</v>
      </c>
      <c r="F135" s="26" t="s">
        <v>25</v>
      </c>
      <c r="G135" s="8">
        <f t="shared" si="35"/>
        <v>8.4</v>
      </c>
      <c r="H135" s="8">
        <f t="shared" si="35"/>
        <v>8.4</v>
      </c>
      <c r="I135" s="2">
        <f t="shared" si="34"/>
        <v>100</v>
      </c>
    </row>
    <row r="136" spans="1:9" ht="30" x14ac:dyDescent="0.2">
      <c r="A136" s="75" t="s">
        <v>48</v>
      </c>
      <c r="B136" s="38" t="s">
        <v>55</v>
      </c>
      <c r="C136" s="26" t="s">
        <v>11</v>
      </c>
      <c r="D136" s="26" t="s">
        <v>9</v>
      </c>
      <c r="E136" s="26" t="s">
        <v>146</v>
      </c>
      <c r="F136" s="26" t="s">
        <v>26</v>
      </c>
      <c r="G136" s="8">
        <f t="shared" si="35"/>
        <v>8.4</v>
      </c>
      <c r="H136" s="8">
        <f t="shared" si="35"/>
        <v>8.4</v>
      </c>
      <c r="I136" s="2">
        <f t="shared" si="34"/>
        <v>100</v>
      </c>
    </row>
    <row r="137" spans="1:9" ht="15" x14ac:dyDescent="0.2">
      <c r="A137" s="32" t="s">
        <v>83</v>
      </c>
      <c r="B137" s="73" t="s">
        <v>55</v>
      </c>
      <c r="C137" s="69" t="s">
        <v>11</v>
      </c>
      <c r="D137" s="69" t="s">
        <v>9</v>
      </c>
      <c r="E137" s="69" t="s">
        <v>146</v>
      </c>
      <c r="F137" s="69" t="s">
        <v>22</v>
      </c>
      <c r="G137" s="20">
        <v>8.4</v>
      </c>
      <c r="H137" s="20">
        <v>8.4</v>
      </c>
      <c r="I137" s="2">
        <f t="shared" si="34"/>
        <v>100</v>
      </c>
    </row>
    <row r="138" spans="1:9" ht="30" x14ac:dyDescent="0.2">
      <c r="A138" s="141" t="s">
        <v>147</v>
      </c>
      <c r="B138" s="48" t="s">
        <v>55</v>
      </c>
      <c r="C138" s="49" t="s">
        <v>11</v>
      </c>
      <c r="D138" s="49" t="s">
        <v>9</v>
      </c>
      <c r="E138" s="26" t="s">
        <v>145</v>
      </c>
      <c r="F138" s="49"/>
      <c r="G138" s="18">
        <f t="shared" ref="G138:H140" si="36">G139</f>
        <v>818.6</v>
      </c>
      <c r="H138" s="18">
        <f t="shared" si="36"/>
        <v>818.6</v>
      </c>
      <c r="I138" s="2">
        <f t="shared" si="34"/>
        <v>100</v>
      </c>
    </row>
    <row r="139" spans="1:9" ht="30" x14ac:dyDescent="0.2">
      <c r="A139" s="75" t="s">
        <v>76</v>
      </c>
      <c r="B139" s="38" t="s">
        <v>55</v>
      </c>
      <c r="C139" s="26" t="s">
        <v>11</v>
      </c>
      <c r="D139" s="26" t="s">
        <v>9</v>
      </c>
      <c r="E139" s="26" t="s">
        <v>145</v>
      </c>
      <c r="F139" s="26" t="s">
        <v>25</v>
      </c>
      <c r="G139" s="8">
        <f t="shared" si="36"/>
        <v>818.6</v>
      </c>
      <c r="H139" s="8">
        <f t="shared" si="36"/>
        <v>818.6</v>
      </c>
      <c r="I139" s="2">
        <f t="shared" si="34"/>
        <v>100</v>
      </c>
    </row>
    <row r="140" spans="1:9" ht="30" x14ac:dyDescent="0.2">
      <c r="A140" s="75" t="s">
        <v>48</v>
      </c>
      <c r="B140" s="38" t="s">
        <v>55</v>
      </c>
      <c r="C140" s="26" t="s">
        <v>11</v>
      </c>
      <c r="D140" s="26" t="s">
        <v>9</v>
      </c>
      <c r="E140" s="26" t="s">
        <v>145</v>
      </c>
      <c r="F140" s="26" t="s">
        <v>26</v>
      </c>
      <c r="G140" s="8">
        <f t="shared" si="36"/>
        <v>818.6</v>
      </c>
      <c r="H140" s="8">
        <f t="shared" si="36"/>
        <v>818.6</v>
      </c>
      <c r="I140" s="2">
        <f t="shared" si="34"/>
        <v>100</v>
      </c>
    </row>
    <row r="141" spans="1:9" ht="15" x14ac:dyDescent="0.2">
      <c r="A141" s="32" t="s">
        <v>83</v>
      </c>
      <c r="B141" s="73" t="s">
        <v>55</v>
      </c>
      <c r="C141" s="69" t="s">
        <v>11</v>
      </c>
      <c r="D141" s="69" t="s">
        <v>9</v>
      </c>
      <c r="E141" s="69" t="s">
        <v>145</v>
      </c>
      <c r="F141" s="69" t="s">
        <v>22</v>
      </c>
      <c r="G141" s="20">
        <v>818.6</v>
      </c>
      <c r="H141" s="20">
        <v>818.6</v>
      </c>
      <c r="I141" s="2">
        <f t="shared" si="34"/>
        <v>100</v>
      </c>
    </row>
    <row r="142" spans="1:9" ht="30" x14ac:dyDescent="0.2">
      <c r="A142" s="66" t="s">
        <v>85</v>
      </c>
      <c r="B142" s="38" t="s">
        <v>55</v>
      </c>
      <c r="C142" s="26" t="s">
        <v>11</v>
      </c>
      <c r="D142" s="26" t="s">
        <v>9</v>
      </c>
      <c r="E142" s="26" t="s">
        <v>90</v>
      </c>
      <c r="F142" s="26"/>
      <c r="G142" s="8">
        <f t="shared" ref="G142:H144" si="37">G143</f>
        <v>449.9</v>
      </c>
      <c r="H142" s="8">
        <f t="shared" si="37"/>
        <v>449.9</v>
      </c>
      <c r="I142" s="2">
        <f t="shared" si="34"/>
        <v>100</v>
      </c>
    </row>
    <row r="143" spans="1:9" ht="30" x14ac:dyDescent="0.2">
      <c r="A143" s="75" t="s">
        <v>76</v>
      </c>
      <c r="B143" s="38" t="s">
        <v>55</v>
      </c>
      <c r="C143" s="26" t="s">
        <v>11</v>
      </c>
      <c r="D143" s="26" t="s">
        <v>9</v>
      </c>
      <c r="E143" s="26" t="s">
        <v>90</v>
      </c>
      <c r="F143" s="26" t="s">
        <v>25</v>
      </c>
      <c r="G143" s="8">
        <f t="shared" si="37"/>
        <v>449.9</v>
      </c>
      <c r="H143" s="8">
        <f t="shared" si="37"/>
        <v>449.9</v>
      </c>
      <c r="I143" s="2">
        <f t="shared" si="34"/>
        <v>100</v>
      </c>
    </row>
    <row r="144" spans="1:9" ht="30" x14ac:dyDescent="0.2">
      <c r="A144" s="75" t="s">
        <v>48</v>
      </c>
      <c r="B144" s="38" t="s">
        <v>55</v>
      </c>
      <c r="C144" s="26" t="s">
        <v>11</v>
      </c>
      <c r="D144" s="26" t="s">
        <v>9</v>
      </c>
      <c r="E144" s="26" t="s">
        <v>90</v>
      </c>
      <c r="F144" s="26" t="s">
        <v>26</v>
      </c>
      <c r="G144" s="8">
        <f t="shared" si="37"/>
        <v>449.9</v>
      </c>
      <c r="H144" s="8">
        <f t="shared" si="37"/>
        <v>449.9</v>
      </c>
      <c r="I144" s="2">
        <f t="shared" si="34"/>
        <v>100</v>
      </c>
    </row>
    <row r="145" spans="1:9" ht="15" x14ac:dyDescent="0.2">
      <c r="A145" s="32" t="s">
        <v>83</v>
      </c>
      <c r="B145" s="73" t="s">
        <v>55</v>
      </c>
      <c r="C145" s="69" t="s">
        <v>11</v>
      </c>
      <c r="D145" s="69" t="s">
        <v>9</v>
      </c>
      <c r="E145" s="69" t="s">
        <v>90</v>
      </c>
      <c r="F145" s="69" t="s">
        <v>22</v>
      </c>
      <c r="G145" s="20">
        <v>449.9</v>
      </c>
      <c r="H145" s="20">
        <v>449.9</v>
      </c>
      <c r="I145" s="2">
        <f t="shared" si="34"/>
        <v>100</v>
      </c>
    </row>
    <row r="146" spans="1:9" ht="15" x14ac:dyDescent="0.2">
      <c r="A146" s="27" t="s">
        <v>24</v>
      </c>
      <c r="B146" s="26" t="s">
        <v>55</v>
      </c>
      <c r="C146" s="26" t="s">
        <v>11</v>
      </c>
      <c r="D146" s="26" t="s">
        <v>9</v>
      </c>
      <c r="E146" s="30" t="s">
        <v>62</v>
      </c>
      <c r="F146" s="26"/>
      <c r="G146" s="8">
        <f>G147+G155+G151+G162</f>
        <v>3222.8</v>
      </c>
      <c r="H146" s="8">
        <f>H147+H155+H151+H162</f>
        <v>3155.8</v>
      </c>
      <c r="I146" s="2">
        <f t="shared" si="34"/>
        <v>97.921062430184932</v>
      </c>
    </row>
    <row r="147" spans="1:9" ht="15" x14ac:dyDescent="0.2">
      <c r="A147" s="63" t="s">
        <v>149</v>
      </c>
      <c r="B147" s="26" t="s">
        <v>55</v>
      </c>
      <c r="C147" s="26" t="s">
        <v>11</v>
      </c>
      <c r="D147" s="26" t="s">
        <v>9</v>
      </c>
      <c r="E147" s="30" t="s">
        <v>148</v>
      </c>
      <c r="F147" s="26"/>
      <c r="G147" s="8">
        <f>G148</f>
        <v>259.5</v>
      </c>
      <c r="H147" s="8">
        <f t="shared" ref="H147" si="38">H148</f>
        <v>259.39999999999998</v>
      </c>
      <c r="I147" s="2">
        <f t="shared" si="34"/>
        <v>99.961464354527934</v>
      </c>
    </row>
    <row r="148" spans="1:9" ht="30" x14ac:dyDescent="0.2">
      <c r="A148" s="75" t="s">
        <v>76</v>
      </c>
      <c r="B148" s="26" t="s">
        <v>55</v>
      </c>
      <c r="C148" s="26" t="s">
        <v>11</v>
      </c>
      <c r="D148" s="26" t="s">
        <v>9</v>
      </c>
      <c r="E148" s="30" t="s">
        <v>148</v>
      </c>
      <c r="F148" s="26" t="s">
        <v>25</v>
      </c>
      <c r="G148" s="8">
        <f>G149</f>
        <v>259.5</v>
      </c>
      <c r="H148" s="8">
        <f t="shared" ref="H148" si="39">H149</f>
        <v>259.39999999999998</v>
      </c>
      <c r="I148" s="2">
        <f t="shared" si="34"/>
        <v>99.961464354527934</v>
      </c>
    </row>
    <row r="149" spans="1:9" ht="30" x14ac:dyDescent="0.2">
      <c r="A149" s="75" t="s">
        <v>48</v>
      </c>
      <c r="B149" s="26" t="s">
        <v>55</v>
      </c>
      <c r="C149" s="26" t="s">
        <v>11</v>
      </c>
      <c r="D149" s="26" t="s">
        <v>9</v>
      </c>
      <c r="E149" s="30" t="s">
        <v>148</v>
      </c>
      <c r="F149" s="26" t="s">
        <v>26</v>
      </c>
      <c r="G149" s="8">
        <f>G150</f>
        <v>259.5</v>
      </c>
      <c r="H149" s="8">
        <f t="shared" ref="H149" si="40">H150</f>
        <v>259.39999999999998</v>
      </c>
      <c r="I149" s="2">
        <f t="shared" si="34"/>
        <v>99.961464354527934</v>
      </c>
    </row>
    <row r="150" spans="1:9" ht="15" x14ac:dyDescent="0.2">
      <c r="A150" s="32" t="s">
        <v>83</v>
      </c>
      <c r="B150" s="73" t="s">
        <v>55</v>
      </c>
      <c r="C150" s="69" t="s">
        <v>11</v>
      </c>
      <c r="D150" s="69" t="s">
        <v>9</v>
      </c>
      <c r="E150" s="69" t="s">
        <v>148</v>
      </c>
      <c r="F150" s="69" t="s">
        <v>22</v>
      </c>
      <c r="G150" s="20">
        <v>259.5</v>
      </c>
      <c r="H150" s="20">
        <v>259.39999999999998</v>
      </c>
      <c r="I150" s="2">
        <f t="shared" si="34"/>
        <v>99.961464354527934</v>
      </c>
    </row>
    <row r="151" spans="1:9" ht="45" x14ac:dyDescent="0.2">
      <c r="A151" s="44" t="s">
        <v>110</v>
      </c>
      <c r="B151" s="70">
        <v>927</v>
      </c>
      <c r="C151" s="26" t="s">
        <v>11</v>
      </c>
      <c r="D151" s="26" t="s">
        <v>9</v>
      </c>
      <c r="E151" s="30" t="s">
        <v>89</v>
      </c>
      <c r="F151" s="30"/>
      <c r="G151" s="6">
        <f t="shared" ref="G151:H153" si="41">G152</f>
        <v>345.8</v>
      </c>
      <c r="H151" s="6">
        <f t="shared" si="41"/>
        <v>306.5</v>
      </c>
      <c r="I151" s="2">
        <f t="shared" si="34"/>
        <v>88.635049161364947</v>
      </c>
    </row>
    <row r="152" spans="1:9" ht="30" x14ac:dyDescent="0.2">
      <c r="A152" s="75" t="s">
        <v>76</v>
      </c>
      <c r="B152" s="70">
        <v>927</v>
      </c>
      <c r="C152" s="26" t="s">
        <v>11</v>
      </c>
      <c r="D152" s="26" t="s">
        <v>9</v>
      </c>
      <c r="E152" s="30" t="s">
        <v>89</v>
      </c>
      <c r="F152" s="26" t="s">
        <v>25</v>
      </c>
      <c r="G152" s="6">
        <f t="shared" si="41"/>
        <v>345.8</v>
      </c>
      <c r="H152" s="6">
        <f t="shared" si="41"/>
        <v>306.5</v>
      </c>
      <c r="I152" s="2">
        <f t="shared" si="34"/>
        <v>88.635049161364947</v>
      </c>
    </row>
    <row r="153" spans="1:9" ht="30" x14ac:dyDescent="0.2">
      <c r="A153" s="75" t="s">
        <v>48</v>
      </c>
      <c r="B153" s="70">
        <v>927</v>
      </c>
      <c r="C153" s="26" t="s">
        <v>11</v>
      </c>
      <c r="D153" s="26" t="s">
        <v>9</v>
      </c>
      <c r="E153" s="30" t="s">
        <v>89</v>
      </c>
      <c r="F153" s="26" t="s">
        <v>26</v>
      </c>
      <c r="G153" s="6">
        <f t="shared" si="41"/>
        <v>345.8</v>
      </c>
      <c r="H153" s="6">
        <f t="shared" si="41"/>
        <v>306.5</v>
      </c>
      <c r="I153" s="2">
        <f t="shared" si="34"/>
        <v>88.635049161364947</v>
      </c>
    </row>
    <row r="154" spans="1:9" ht="15" x14ac:dyDescent="0.2">
      <c r="A154" s="32" t="s">
        <v>95</v>
      </c>
      <c r="B154" s="71">
        <v>927</v>
      </c>
      <c r="C154" s="69" t="s">
        <v>11</v>
      </c>
      <c r="D154" s="69" t="s">
        <v>9</v>
      </c>
      <c r="E154" s="68" t="s">
        <v>89</v>
      </c>
      <c r="F154" s="33" t="s">
        <v>96</v>
      </c>
      <c r="G154" s="10">
        <v>345.8</v>
      </c>
      <c r="H154" s="132">
        <v>306.5</v>
      </c>
      <c r="I154" s="2">
        <f t="shared" si="34"/>
        <v>88.635049161364947</v>
      </c>
    </row>
    <row r="155" spans="1:9" ht="45" x14ac:dyDescent="0.2">
      <c r="A155" s="31" t="s">
        <v>139</v>
      </c>
      <c r="B155" s="54" t="s">
        <v>55</v>
      </c>
      <c r="C155" s="26" t="s">
        <v>11</v>
      </c>
      <c r="D155" s="26" t="s">
        <v>9</v>
      </c>
      <c r="E155" s="81" t="s">
        <v>88</v>
      </c>
      <c r="F155" s="30"/>
      <c r="G155" s="6">
        <f>G159+G156</f>
        <v>1116.4000000000001</v>
      </c>
      <c r="H155" s="6">
        <f>H159+H156</f>
        <v>1116.4000000000001</v>
      </c>
      <c r="I155" s="2">
        <f t="shared" si="34"/>
        <v>100</v>
      </c>
    </row>
    <row r="156" spans="1:9" ht="15" x14ac:dyDescent="0.2">
      <c r="A156" s="27" t="s">
        <v>81</v>
      </c>
      <c r="B156" s="26" t="s">
        <v>55</v>
      </c>
      <c r="C156" s="26" t="s">
        <v>11</v>
      </c>
      <c r="D156" s="26" t="s">
        <v>9</v>
      </c>
      <c r="E156" s="81" t="s">
        <v>88</v>
      </c>
      <c r="F156" s="30" t="s">
        <v>80</v>
      </c>
      <c r="G156" s="6">
        <f t="shared" ref="G156:H156" si="42">G157+G158</f>
        <v>1079.7</v>
      </c>
      <c r="H156" s="6">
        <f t="shared" si="42"/>
        <v>1079.7</v>
      </c>
      <c r="I156" s="2">
        <f t="shared" si="34"/>
        <v>100</v>
      </c>
    </row>
    <row r="157" spans="1:9" ht="15" x14ac:dyDescent="0.2">
      <c r="A157" s="52" t="s">
        <v>77</v>
      </c>
      <c r="B157" s="53" t="s">
        <v>55</v>
      </c>
      <c r="C157" s="34" t="s">
        <v>11</v>
      </c>
      <c r="D157" s="34" t="s">
        <v>9</v>
      </c>
      <c r="E157" s="82" t="s">
        <v>88</v>
      </c>
      <c r="F157" s="68" t="s">
        <v>73</v>
      </c>
      <c r="G157" s="10">
        <v>829.2</v>
      </c>
      <c r="H157" s="137">
        <v>829.2</v>
      </c>
      <c r="I157" s="2">
        <f t="shared" si="34"/>
        <v>100</v>
      </c>
    </row>
    <row r="158" spans="1:9" ht="45" x14ac:dyDescent="0.2">
      <c r="A158" s="35" t="s">
        <v>78</v>
      </c>
      <c r="B158" s="36" t="s">
        <v>55</v>
      </c>
      <c r="C158" s="34" t="s">
        <v>11</v>
      </c>
      <c r="D158" s="34" t="s">
        <v>9</v>
      </c>
      <c r="E158" s="82" t="s">
        <v>88</v>
      </c>
      <c r="F158" s="68" t="s">
        <v>74</v>
      </c>
      <c r="G158" s="10">
        <v>250.5</v>
      </c>
      <c r="H158" s="137">
        <v>250.5</v>
      </c>
      <c r="I158" s="2">
        <f t="shared" si="34"/>
        <v>100</v>
      </c>
    </row>
    <row r="159" spans="1:9" ht="30" x14ac:dyDescent="0.2">
      <c r="A159" s="75" t="s">
        <v>76</v>
      </c>
      <c r="B159" s="54" t="s">
        <v>55</v>
      </c>
      <c r="C159" s="26" t="s">
        <v>11</v>
      </c>
      <c r="D159" s="26" t="s">
        <v>9</v>
      </c>
      <c r="E159" s="81" t="s">
        <v>88</v>
      </c>
      <c r="F159" s="30" t="s">
        <v>25</v>
      </c>
      <c r="G159" s="6">
        <f t="shared" ref="G159:H160" si="43">G160</f>
        <v>36.700000000000003</v>
      </c>
      <c r="H159" s="6">
        <f t="shared" si="43"/>
        <v>36.700000000000003</v>
      </c>
      <c r="I159" s="2">
        <f t="shared" si="34"/>
        <v>100</v>
      </c>
    </row>
    <row r="160" spans="1:9" ht="30" x14ac:dyDescent="0.2">
      <c r="A160" s="75" t="s">
        <v>48</v>
      </c>
      <c r="B160" s="54" t="s">
        <v>55</v>
      </c>
      <c r="C160" s="26" t="s">
        <v>11</v>
      </c>
      <c r="D160" s="26" t="s">
        <v>9</v>
      </c>
      <c r="E160" s="81" t="s">
        <v>88</v>
      </c>
      <c r="F160" s="30" t="s">
        <v>26</v>
      </c>
      <c r="G160" s="6">
        <f t="shared" si="43"/>
        <v>36.700000000000003</v>
      </c>
      <c r="H160" s="6">
        <f t="shared" si="43"/>
        <v>36.700000000000003</v>
      </c>
      <c r="I160" s="2">
        <f t="shared" si="34"/>
        <v>100</v>
      </c>
    </row>
    <row r="161" spans="1:9" ht="15" x14ac:dyDescent="0.2">
      <c r="A161" s="32" t="s">
        <v>83</v>
      </c>
      <c r="B161" s="68" t="s">
        <v>55</v>
      </c>
      <c r="C161" s="69" t="s">
        <v>11</v>
      </c>
      <c r="D161" s="69" t="s">
        <v>9</v>
      </c>
      <c r="E161" s="82" t="s">
        <v>88</v>
      </c>
      <c r="F161" s="33" t="s">
        <v>22</v>
      </c>
      <c r="G161" s="10">
        <v>36.700000000000003</v>
      </c>
      <c r="H161" s="132">
        <v>36.700000000000003</v>
      </c>
      <c r="I161" s="2">
        <f t="shared" si="34"/>
        <v>100</v>
      </c>
    </row>
    <row r="162" spans="1:9" ht="45" x14ac:dyDescent="0.2">
      <c r="A162" s="80" t="s">
        <v>100</v>
      </c>
      <c r="B162" s="30" t="s">
        <v>55</v>
      </c>
      <c r="C162" s="30" t="s">
        <v>11</v>
      </c>
      <c r="D162" s="30" t="s">
        <v>9</v>
      </c>
      <c r="E162" s="50" t="s">
        <v>99</v>
      </c>
      <c r="F162" s="50"/>
      <c r="G162" s="6">
        <f>G167+G163</f>
        <v>1501.1</v>
      </c>
      <c r="H162" s="6">
        <f>H167+H163</f>
        <v>1473.5</v>
      </c>
      <c r="I162" s="2">
        <f t="shared" si="34"/>
        <v>98.161348344547335</v>
      </c>
    </row>
    <row r="163" spans="1:9" ht="60" x14ac:dyDescent="0.2">
      <c r="A163" s="80" t="s">
        <v>121</v>
      </c>
      <c r="B163" s="30" t="s">
        <v>55</v>
      </c>
      <c r="C163" s="30" t="s">
        <v>11</v>
      </c>
      <c r="D163" s="30" t="s">
        <v>9</v>
      </c>
      <c r="E163" s="50" t="s">
        <v>99</v>
      </c>
      <c r="F163" s="50" t="s">
        <v>39</v>
      </c>
      <c r="G163" s="6">
        <f t="shared" ref="G163:H163" si="44">G164</f>
        <v>15.5</v>
      </c>
      <c r="H163" s="6">
        <f t="shared" si="44"/>
        <v>15.5</v>
      </c>
      <c r="I163" s="2">
        <f t="shared" si="34"/>
        <v>100</v>
      </c>
    </row>
    <row r="164" spans="1:9" ht="15" x14ac:dyDescent="0.2">
      <c r="A164" s="27" t="s">
        <v>81</v>
      </c>
      <c r="B164" s="30" t="s">
        <v>55</v>
      </c>
      <c r="C164" s="30" t="s">
        <v>11</v>
      </c>
      <c r="D164" s="30" t="s">
        <v>9</v>
      </c>
      <c r="E164" s="50" t="s">
        <v>122</v>
      </c>
      <c r="F164" s="50" t="s">
        <v>80</v>
      </c>
      <c r="G164" s="6">
        <f>G165+G166</f>
        <v>15.5</v>
      </c>
      <c r="H164" s="6">
        <f>H165+H166</f>
        <v>15.5</v>
      </c>
      <c r="I164" s="2">
        <f t="shared" si="34"/>
        <v>100</v>
      </c>
    </row>
    <row r="165" spans="1:9" ht="15" x14ac:dyDescent="0.2">
      <c r="A165" s="52" t="s">
        <v>77</v>
      </c>
      <c r="B165" s="68" t="s">
        <v>55</v>
      </c>
      <c r="C165" s="68" t="s">
        <v>11</v>
      </c>
      <c r="D165" s="68" t="s">
        <v>9</v>
      </c>
      <c r="E165" s="68" t="s">
        <v>99</v>
      </c>
      <c r="F165" s="68" t="s">
        <v>73</v>
      </c>
      <c r="G165" s="20">
        <v>14.3</v>
      </c>
      <c r="H165" s="20">
        <v>14.3</v>
      </c>
      <c r="I165" s="2">
        <f t="shared" si="34"/>
        <v>100</v>
      </c>
    </row>
    <row r="166" spans="1:9" ht="45" x14ac:dyDescent="0.2">
      <c r="A166" s="35" t="s">
        <v>78</v>
      </c>
      <c r="B166" s="68" t="s">
        <v>55</v>
      </c>
      <c r="C166" s="68" t="s">
        <v>11</v>
      </c>
      <c r="D166" s="68" t="s">
        <v>9</v>
      </c>
      <c r="E166" s="68" t="s">
        <v>99</v>
      </c>
      <c r="F166" s="68" t="s">
        <v>74</v>
      </c>
      <c r="G166" s="20">
        <v>1.2</v>
      </c>
      <c r="H166" s="20">
        <v>1.2</v>
      </c>
      <c r="I166" s="2">
        <f t="shared" si="34"/>
        <v>100</v>
      </c>
    </row>
    <row r="167" spans="1:9" ht="30" x14ac:dyDescent="0.2">
      <c r="A167" s="75" t="s">
        <v>101</v>
      </c>
      <c r="B167" s="30" t="s">
        <v>55</v>
      </c>
      <c r="C167" s="30" t="s">
        <v>11</v>
      </c>
      <c r="D167" s="30" t="s">
        <v>9</v>
      </c>
      <c r="E167" s="50" t="s">
        <v>99</v>
      </c>
      <c r="F167" s="50" t="s">
        <v>25</v>
      </c>
      <c r="G167" s="6">
        <f t="shared" ref="G167:H167" si="45">G168</f>
        <v>1485.6</v>
      </c>
      <c r="H167" s="6">
        <f t="shared" si="45"/>
        <v>1458</v>
      </c>
      <c r="I167" s="2">
        <f t="shared" si="34"/>
        <v>98.142164781906303</v>
      </c>
    </row>
    <row r="168" spans="1:9" ht="30" x14ac:dyDescent="0.2">
      <c r="A168" s="75" t="s">
        <v>48</v>
      </c>
      <c r="B168" s="30" t="s">
        <v>55</v>
      </c>
      <c r="C168" s="30" t="s">
        <v>11</v>
      </c>
      <c r="D168" s="30" t="s">
        <v>9</v>
      </c>
      <c r="E168" s="50" t="s">
        <v>99</v>
      </c>
      <c r="F168" s="50" t="s">
        <v>26</v>
      </c>
      <c r="G168" s="6">
        <f>G169</f>
        <v>1485.6</v>
      </c>
      <c r="H168" s="6">
        <f>H169</f>
        <v>1458</v>
      </c>
      <c r="I168" s="2">
        <f t="shared" si="34"/>
        <v>98.142164781906303</v>
      </c>
    </row>
    <row r="169" spans="1:9" ht="15" x14ac:dyDescent="0.2">
      <c r="A169" s="52" t="s">
        <v>102</v>
      </c>
      <c r="B169" s="33" t="s">
        <v>55</v>
      </c>
      <c r="C169" s="34" t="s">
        <v>11</v>
      </c>
      <c r="D169" s="34" t="s">
        <v>9</v>
      </c>
      <c r="E169" s="34" t="s">
        <v>99</v>
      </c>
      <c r="F169" s="33" t="s">
        <v>22</v>
      </c>
      <c r="G169" s="10">
        <v>1485.6</v>
      </c>
      <c r="H169" s="132">
        <v>1458</v>
      </c>
      <c r="I169" s="2">
        <f t="shared" si="34"/>
        <v>98.142164781906303</v>
      </c>
    </row>
    <row r="170" spans="1:9" ht="14.25" x14ac:dyDescent="0.2">
      <c r="A170" s="64" t="s">
        <v>32</v>
      </c>
      <c r="B170" s="24" t="s">
        <v>55</v>
      </c>
      <c r="C170" s="24" t="s">
        <v>16</v>
      </c>
      <c r="D170" s="24" t="s">
        <v>17</v>
      </c>
      <c r="E170" s="24"/>
      <c r="F170" s="24" t="s">
        <v>7</v>
      </c>
      <c r="G170" s="4">
        <f>G171+G177</f>
        <v>962.7</v>
      </c>
      <c r="H170" s="4">
        <f>H171+H177</f>
        <v>962.7</v>
      </c>
      <c r="I170" s="2">
        <f t="shared" si="34"/>
        <v>100</v>
      </c>
    </row>
    <row r="171" spans="1:9" ht="15" x14ac:dyDescent="0.2">
      <c r="A171" s="63" t="s">
        <v>18</v>
      </c>
      <c r="B171" s="26" t="s">
        <v>55</v>
      </c>
      <c r="C171" s="26" t="s">
        <v>16</v>
      </c>
      <c r="D171" s="26" t="s">
        <v>8</v>
      </c>
      <c r="E171" s="26"/>
      <c r="F171" s="26"/>
      <c r="G171" s="8">
        <f t="shared" ref="G171:H175" si="46">G172</f>
        <v>912.7</v>
      </c>
      <c r="H171" s="8">
        <f t="shared" si="46"/>
        <v>912.7</v>
      </c>
      <c r="I171" s="2">
        <f t="shared" si="34"/>
        <v>100</v>
      </c>
    </row>
    <row r="172" spans="1:9" ht="15" x14ac:dyDescent="0.2">
      <c r="A172" s="27" t="s">
        <v>24</v>
      </c>
      <c r="B172" s="28" t="s">
        <v>55</v>
      </c>
      <c r="C172" s="26" t="s">
        <v>16</v>
      </c>
      <c r="D172" s="26" t="s">
        <v>8</v>
      </c>
      <c r="E172" s="26" t="s">
        <v>62</v>
      </c>
      <c r="F172" s="26"/>
      <c r="G172" s="8">
        <f t="shared" si="46"/>
        <v>912.7</v>
      </c>
      <c r="H172" s="8">
        <f t="shared" si="46"/>
        <v>912.7</v>
      </c>
      <c r="I172" s="2">
        <f t="shared" si="34"/>
        <v>100</v>
      </c>
    </row>
    <row r="173" spans="1:9" ht="45" x14ac:dyDescent="0.2">
      <c r="A173" s="80" t="s">
        <v>100</v>
      </c>
      <c r="B173" s="38" t="s">
        <v>55</v>
      </c>
      <c r="C173" s="26" t="s">
        <v>16</v>
      </c>
      <c r="D173" s="26" t="s">
        <v>8</v>
      </c>
      <c r="E173" s="50" t="s">
        <v>99</v>
      </c>
      <c r="F173" s="26"/>
      <c r="G173" s="8">
        <f t="shared" si="46"/>
        <v>912.7</v>
      </c>
      <c r="H173" s="8">
        <f t="shared" si="46"/>
        <v>912.7</v>
      </c>
      <c r="I173" s="2">
        <f t="shared" si="34"/>
        <v>100</v>
      </c>
    </row>
    <row r="174" spans="1:9" ht="15" x14ac:dyDescent="0.2">
      <c r="A174" s="31" t="s">
        <v>34</v>
      </c>
      <c r="B174" s="26" t="s">
        <v>55</v>
      </c>
      <c r="C174" s="26" t="s">
        <v>16</v>
      </c>
      <c r="D174" s="26" t="s">
        <v>8</v>
      </c>
      <c r="E174" s="50" t="s">
        <v>99</v>
      </c>
      <c r="F174" s="26" t="s">
        <v>33</v>
      </c>
      <c r="G174" s="8">
        <f t="shared" si="46"/>
        <v>912.7</v>
      </c>
      <c r="H174" s="8">
        <f t="shared" si="46"/>
        <v>912.7</v>
      </c>
      <c r="I174" s="2">
        <f t="shared" si="34"/>
        <v>100</v>
      </c>
    </row>
    <row r="175" spans="1:9" ht="15" x14ac:dyDescent="0.2">
      <c r="A175" s="31" t="s">
        <v>35</v>
      </c>
      <c r="B175" s="54" t="s">
        <v>55</v>
      </c>
      <c r="C175" s="26" t="s">
        <v>16</v>
      </c>
      <c r="D175" s="26" t="s">
        <v>8</v>
      </c>
      <c r="E175" s="30" t="s">
        <v>99</v>
      </c>
      <c r="F175" s="26" t="s">
        <v>36</v>
      </c>
      <c r="G175" s="13">
        <f t="shared" si="46"/>
        <v>912.7</v>
      </c>
      <c r="H175" s="13">
        <f t="shared" si="46"/>
        <v>912.7</v>
      </c>
      <c r="I175" s="2">
        <f t="shared" si="34"/>
        <v>100</v>
      </c>
    </row>
    <row r="176" spans="1:9" ht="15" x14ac:dyDescent="0.2">
      <c r="A176" s="52" t="s">
        <v>37</v>
      </c>
      <c r="B176" s="33" t="s">
        <v>55</v>
      </c>
      <c r="C176" s="34" t="s">
        <v>16</v>
      </c>
      <c r="D176" s="34" t="s">
        <v>8</v>
      </c>
      <c r="E176" s="34" t="s">
        <v>99</v>
      </c>
      <c r="F176" s="33" t="s">
        <v>23</v>
      </c>
      <c r="G176" s="14">
        <v>912.7</v>
      </c>
      <c r="H176" s="138">
        <v>912.7</v>
      </c>
      <c r="I176" s="2">
        <f t="shared" si="34"/>
        <v>100</v>
      </c>
    </row>
    <row r="177" spans="1:9" ht="15" x14ac:dyDescent="0.2">
      <c r="A177" s="55" t="s">
        <v>94</v>
      </c>
      <c r="B177" s="30" t="s">
        <v>55</v>
      </c>
      <c r="C177" s="46" t="s">
        <v>16</v>
      </c>
      <c r="D177" s="46" t="s">
        <v>9</v>
      </c>
      <c r="E177" s="30"/>
      <c r="F177" s="30"/>
      <c r="G177" s="15">
        <f>G179</f>
        <v>50</v>
      </c>
      <c r="H177" s="15">
        <f>H179</f>
        <v>50</v>
      </c>
      <c r="I177" s="2">
        <f t="shared" si="34"/>
        <v>100</v>
      </c>
    </row>
    <row r="178" spans="1:9" ht="15" x14ac:dyDescent="0.2">
      <c r="A178" s="67" t="s">
        <v>24</v>
      </c>
      <c r="B178" s="30" t="s">
        <v>55</v>
      </c>
      <c r="C178" s="46" t="s">
        <v>16</v>
      </c>
      <c r="D178" s="46" t="s">
        <v>9</v>
      </c>
      <c r="E178" s="26" t="s">
        <v>62</v>
      </c>
      <c r="F178" s="30"/>
      <c r="G178" s="15">
        <f t="shared" ref="G178:H181" si="47">G179</f>
        <v>50</v>
      </c>
      <c r="H178" s="15">
        <f t="shared" si="47"/>
        <v>50</v>
      </c>
      <c r="I178" s="2">
        <f t="shared" si="34"/>
        <v>100</v>
      </c>
    </row>
    <row r="179" spans="1:9" ht="45" x14ac:dyDescent="0.2">
      <c r="A179" s="80" t="s">
        <v>100</v>
      </c>
      <c r="B179" s="30" t="s">
        <v>55</v>
      </c>
      <c r="C179" s="46" t="s">
        <v>16</v>
      </c>
      <c r="D179" s="46" t="s">
        <v>9</v>
      </c>
      <c r="E179" s="50" t="s">
        <v>99</v>
      </c>
      <c r="F179" s="30"/>
      <c r="G179" s="15">
        <f t="shared" si="47"/>
        <v>50</v>
      </c>
      <c r="H179" s="15">
        <f t="shared" si="47"/>
        <v>50</v>
      </c>
      <c r="I179" s="2">
        <f t="shared" si="34"/>
        <v>100</v>
      </c>
    </row>
    <row r="180" spans="1:9" ht="15" x14ac:dyDescent="0.2">
      <c r="A180" s="55" t="s">
        <v>34</v>
      </c>
      <c r="B180" s="30" t="s">
        <v>55</v>
      </c>
      <c r="C180" s="46" t="s">
        <v>16</v>
      </c>
      <c r="D180" s="46" t="s">
        <v>9</v>
      </c>
      <c r="E180" s="50" t="s">
        <v>99</v>
      </c>
      <c r="F180" s="30" t="s">
        <v>33</v>
      </c>
      <c r="G180" s="15">
        <f t="shared" si="47"/>
        <v>50</v>
      </c>
      <c r="H180" s="15">
        <f t="shared" si="47"/>
        <v>50</v>
      </c>
      <c r="I180" s="2">
        <f t="shared" si="34"/>
        <v>100</v>
      </c>
    </row>
    <row r="181" spans="1:9" ht="30" x14ac:dyDescent="0.2">
      <c r="A181" s="55" t="s">
        <v>158</v>
      </c>
      <c r="B181" s="30" t="s">
        <v>55</v>
      </c>
      <c r="C181" s="46" t="s">
        <v>16</v>
      </c>
      <c r="D181" s="46" t="s">
        <v>9</v>
      </c>
      <c r="E181" s="30" t="s">
        <v>99</v>
      </c>
      <c r="F181" s="30" t="s">
        <v>91</v>
      </c>
      <c r="G181" s="15">
        <f t="shared" si="47"/>
        <v>50</v>
      </c>
      <c r="H181" s="15">
        <f t="shared" si="47"/>
        <v>50</v>
      </c>
      <c r="I181" s="2">
        <f t="shared" si="34"/>
        <v>100</v>
      </c>
    </row>
    <row r="182" spans="1:9" ht="30" x14ac:dyDescent="0.2">
      <c r="A182" s="52" t="s">
        <v>92</v>
      </c>
      <c r="B182" s="33" t="s">
        <v>55</v>
      </c>
      <c r="C182" s="34" t="s">
        <v>16</v>
      </c>
      <c r="D182" s="34" t="s">
        <v>9</v>
      </c>
      <c r="E182" s="34" t="s">
        <v>99</v>
      </c>
      <c r="F182" s="33" t="s">
        <v>93</v>
      </c>
      <c r="G182" s="14">
        <v>50</v>
      </c>
      <c r="H182" s="138">
        <v>50</v>
      </c>
      <c r="I182" s="2">
        <f t="shared" si="34"/>
        <v>100</v>
      </c>
    </row>
    <row r="183" spans="1:9" ht="14.25" x14ac:dyDescent="0.2">
      <c r="A183" s="83" t="s">
        <v>103</v>
      </c>
      <c r="B183" s="24" t="s">
        <v>55</v>
      </c>
      <c r="C183" s="24" t="s">
        <v>104</v>
      </c>
      <c r="D183" s="24" t="s">
        <v>17</v>
      </c>
      <c r="E183" s="24" t="s">
        <v>7</v>
      </c>
      <c r="F183" s="24" t="s">
        <v>7</v>
      </c>
      <c r="G183" s="85">
        <f t="shared" ref="G183:H184" si="48">G184</f>
        <v>20</v>
      </c>
      <c r="H183" s="85">
        <f t="shared" si="48"/>
        <v>20</v>
      </c>
      <c r="I183" s="2">
        <f t="shared" si="34"/>
        <v>100</v>
      </c>
    </row>
    <row r="184" spans="1:9" ht="15" x14ac:dyDescent="0.2">
      <c r="A184" s="27" t="s">
        <v>105</v>
      </c>
      <c r="B184" s="26" t="s">
        <v>55</v>
      </c>
      <c r="C184" s="26" t="s">
        <v>104</v>
      </c>
      <c r="D184" s="26" t="s">
        <v>8</v>
      </c>
      <c r="E184" s="26"/>
      <c r="F184" s="26"/>
      <c r="G184" s="15">
        <f t="shared" si="48"/>
        <v>20</v>
      </c>
      <c r="H184" s="15">
        <f t="shared" si="48"/>
        <v>20</v>
      </c>
      <c r="I184" s="2">
        <f t="shared" si="34"/>
        <v>100</v>
      </c>
    </row>
    <row r="185" spans="1:9" ht="15" x14ac:dyDescent="0.2">
      <c r="A185" s="67" t="s">
        <v>24</v>
      </c>
      <c r="B185" s="26" t="s">
        <v>55</v>
      </c>
      <c r="C185" s="26" t="s">
        <v>104</v>
      </c>
      <c r="D185" s="26" t="s">
        <v>8</v>
      </c>
      <c r="E185" s="26" t="s">
        <v>62</v>
      </c>
      <c r="F185" s="26"/>
      <c r="G185" s="15">
        <f t="shared" ref="G185:H188" si="49">G186</f>
        <v>20</v>
      </c>
      <c r="H185" s="15">
        <f t="shared" si="49"/>
        <v>20</v>
      </c>
      <c r="I185" s="2">
        <f t="shared" si="34"/>
        <v>100</v>
      </c>
    </row>
    <row r="186" spans="1:9" ht="45" x14ac:dyDescent="0.2">
      <c r="A186" s="80" t="s">
        <v>100</v>
      </c>
      <c r="B186" s="26" t="s">
        <v>55</v>
      </c>
      <c r="C186" s="84" t="s">
        <v>104</v>
      </c>
      <c r="D186" s="84" t="s">
        <v>8</v>
      </c>
      <c r="E186" s="50" t="s">
        <v>99</v>
      </c>
      <c r="F186" s="26" t="s">
        <v>7</v>
      </c>
      <c r="G186" s="15">
        <f t="shared" si="49"/>
        <v>20</v>
      </c>
      <c r="H186" s="15">
        <f t="shared" si="49"/>
        <v>20</v>
      </c>
      <c r="I186" s="2">
        <f t="shared" si="34"/>
        <v>100</v>
      </c>
    </row>
    <row r="187" spans="1:9" ht="45" x14ac:dyDescent="0.2">
      <c r="A187" s="75" t="s">
        <v>106</v>
      </c>
      <c r="B187" s="26" t="s">
        <v>55</v>
      </c>
      <c r="C187" s="26" t="s">
        <v>104</v>
      </c>
      <c r="D187" s="26" t="s">
        <v>8</v>
      </c>
      <c r="E187" s="50" t="s">
        <v>99</v>
      </c>
      <c r="F187" s="26" t="s">
        <v>25</v>
      </c>
      <c r="G187" s="15">
        <f t="shared" si="49"/>
        <v>20</v>
      </c>
      <c r="H187" s="15">
        <f t="shared" si="49"/>
        <v>20</v>
      </c>
      <c r="I187" s="2">
        <f t="shared" si="34"/>
        <v>100</v>
      </c>
    </row>
    <row r="188" spans="1:9" ht="30" x14ac:dyDescent="0.2">
      <c r="A188" s="75" t="s">
        <v>48</v>
      </c>
      <c r="B188" s="26" t="s">
        <v>55</v>
      </c>
      <c r="C188" s="26" t="s">
        <v>104</v>
      </c>
      <c r="D188" s="26" t="s">
        <v>8</v>
      </c>
      <c r="E188" s="30" t="s">
        <v>99</v>
      </c>
      <c r="F188" s="26" t="s">
        <v>26</v>
      </c>
      <c r="G188" s="15">
        <f t="shared" si="49"/>
        <v>20</v>
      </c>
      <c r="H188" s="15">
        <f t="shared" si="49"/>
        <v>20</v>
      </c>
      <c r="I188" s="2">
        <f t="shared" si="34"/>
        <v>100</v>
      </c>
    </row>
    <row r="189" spans="1:9" ht="15" x14ac:dyDescent="0.2">
      <c r="A189" s="52" t="s">
        <v>102</v>
      </c>
      <c r="B189" s="33" t="s">
        <v>55</v>
      </c>
      <c r="C189" s="34" t="s">
        <v>104</v>
      </c>
      <c r="D189" s="34" t="s">
        <v>8</v>
      </c>
      <c r="E189" s="34" t="s">
        <v>99</v>
      </c>
      <c r="F189" s="33" t="s">
        <v>22</v>
      </c>
      <c r="G189" s="14">
        <v>20</v>
      </c>
      <c r="H189" s="138">
        <v>20</v>
      </c>
      <c r="I189" s="2">
        <f t="shared" si="34"/>
        <v>100</v>
      </c>
    </row>
  </sheetData>
  <autoFilter ref="A8:F189"/>
  <mergeCells count="14">
    <mergeCell ref="A7:F7"/>
    <mergeCell ref="F1:H1"/>
    <mergeCell ref="D2:H2"/>
    <mergeCell ref="A6:H6"/>
    <mergeCell ref="E5:H5"/>
    <mergeCell ref="E3:H3"/>
    <mergeCell ref="G9:G10"/>
    <mergeCell ref="H9:H10"/>
    <mergeCell ref="I9:I10"/>
    <mergeCell ref="F9:F10"/>
    <mergeCell ref="A9:A10"/>
    <mergeCell ref="B9:B10"/>
    <mergeCell ref="C9:D9"/>
    <mergeCell ref="E9:E10"/>
  </mergeCells>
  <pageMargins left="0.51181102362204722" right="0" top="0.19685039370078741" bottom="0.27559055118110237" header="0.35433070866141736" footer="0.19685039370078741"/>
  <pageSetup paperSize="9" scale="6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view="pageBreakPreview" zoomScale="91" zoomScaleNormal="100" zoomScaleSheetLayoutView="91" workbookViewId="0">
      <selection activeCell="L18" sqref="L18"/>
    </sheetView>
  </sheetViews>
  <sheetFormatPr defaultRowHeight="12.75" x14ac:dyDescent="0.2"/>
  <cols>
    <col min="1" max="1" width="63.5703125" customWidth="1"/>
    <col min="2" max="3" width="7.7109375" customWidth="1"/>
    <col min="4" max="4" width="14.28515625" hidden="1" customWidth="1"/>
    <col min="5" max="5" width="16.7109375" customWidth="1"/>
    <col min="257" max="257" width="63.5703125" customWidth="1"/>
    <col min="258" max="259" width="7.7109375" customWidth="1"/>
    <col min="260" max="260" width="0" hidden="1" customWidth="1"/>
    <col min="261" max="261" width="16.7109375" customWidth="1"/>
    <col min="513" max="513" width="63.5703125" customWidth="1"/>
    <col min="514" max="515" width="7.7109375" customWidth="1"/>
    <col min="516" max="516" width="0" hidden="1" customWidth="1"/>
    <col min="517" max="517" width="16.7109375" customWidth="1"/>
    <col min="769" max="769" width="63.5703125" customWidth="1"/>
    <col min="770" max="771" width="7.7109375" customWidth="1"/>
    <col min="772" max="772" width="0" hidden="1" customWidth="1"/>
    <col min="773" max="773" width="16.7109375" customWidth="1"/>
    <col min="1025" max="1025" width="63.5703125" customWidth="1"/>
    <col min="1026" max="1027" width="7.7109375" customWidth="1"/>
    <col min="1028" max="1028" width="0" hidden="1" customWidth="1"/>
    <col min="1029" max="1029" width="16.7109375" customWidth="1"/>
    <col min="1281" max="1281" width="63.5703125" customWidth="1"/>
    <col min="1282" max="1283" width="7.7109375" customWidth="1"/>
    <col min="1284" max="1284" width="0" hidden="1" customWidth="1"/>
    <col min="1285" max="1285" width="16.7109375" customWidth="1"/>
    <col min="1537" max="1537" width="63.5703125" customWidth="1"/>
    <col min="1538" max="1539" width="7.7109375" customWidth="1"/>
    <col min="1540" max="1540" width="0" hidden="1" customWidth="1"/>
    <col min="1541" max="1541" width="16.7109375" customWidth="1"/>
    <col min="1793" max="1793" width="63.5703125" customWidth="1"/>
    <col min="1794" max="1795" width="7.7109375" customWidth="1"/>
    <col min="1796" max="1796" width="0" hidden="1" customWidth="1"/>
    <col min="1797" max="1797" width="16.7109375" customWidth="1"/>
    <col min="2049" max="2049" width="63.5703125" customWidth="1"/>
    <col min="2050" max="2051" width="7.7109375" customWidth="1"/>
    <col min="2052" max="2052" width="0" hidden="1" customWidth="1"/>
    <col min="2053" max="2053" width="16.7109375" customWidth="1"/>
    <col min="2305" max="2305" width="63.5703125" customWidth="1"/>
    <col min="2306" max="2307" width="7.7109375" customWidth="1"/>
    <col min="2308" max="2308" width="0" hidden="1" customWidth="1"/>
    <col min="2309" max="2309" width="16.7109375" customWidth="1"/>
    <col min="2561" max="2561" width="63.5703125" customWidth="1"/>
    <col min="2562" max="2563" width="7.7109375" customWidth="1"/>
    <col min="2564" max="2564" width="0" hidden="1" customWidth="1"/>
    <col min="2565" max="2565" width="16.7109375" customWidth="1"/>
    <col min="2817" max="2817" width="63.5703125" customWidth="1"/>
    <col min="2818" max="2819" width="7.7109375" customWidth="1"/>
    <col min="2820" max="2820" width="0" hidden="1" customWidth="1"/>
    <col min="2821" max="2821" width="16.7109375" customWidth="1"/>
    <col min="3073" max="3073" width="63.5703125" customWidth="1"/>
    <col min="3074" max="3075" width="7.7109375" customWidth="1"/>
    <col min="3076" max="3076" width="0" hidden="1" customWidth="1"/>
    <col min="3077" max="3077" width="16.7109375" customWidth="1"/>
    <col min="3329" max="3329" width="63.5703125" customWidth="1"/>
    <col min="3330" max="3331" width="7.7109375" customWidth="1"/>
    <col min="3332" max="3332" width="0" hidden="1" customWidth="1"/>
    <col min="3333" max="3333" width="16.7109375" customWidth="1"/>
    <col min="3585" max="3585" width="63.5703125" customWidth="1"/>
    <col min="3586" max="3587" width="7.7109375" customWidth="1"/>
    <col min="3588" max="3588" width="0" hidden="1" customWidth="1"/>
    <col min="3589" max="3589" width="16.7109375" customWidth="1"/>
    <col min="3841" max="3841" width="63.5703125" customWidth="1"/>
    <col min="3842" max="3843" width="7.7109375" customWidth="1"/>
    <col min="3844" max="3844" width="0" hidden="1" customWidth="1"/>
    <col min="3845" max="3845" width="16.7109375" customWidth="1"/>
    <col min="4097" max="4097" width="63.5703125" customWidth="1"/>
    <col min="4098" max="4099" width="7.7109375" customWidth="1"/>
    <col min="4100" max="4100" width="0" hidden="1" customWidth="1"/>
    <col min="4101" max="4101" width="16.7109375" customWidth="1"/>
    <col min="4353" max="4353" width="63.5703125" customWidth="1"/>
    <col min="4354" max="4355" width="7.7109375" customWidth="1"/>
    <col min="4356" max="4356" width="0" hidden="1" customWidth="1"/>
    <col min="4357" max="4357" width="16.7109375" customWidth="1"/>
    <col min="4609" max="4609" width="63.5703125" customWidth="1"/>
    <col min="4610" max="4611" width="7.7109375" customWidth="1"/>
    <col min="4612" max="4612" width="0" hidden="1" customWidth="1"/>
    <col min="4613" max="4613" width="16.7109375" customWidth="1"/>
    <col min="4865" max="4865" width="63.5703125" customWidth="1"/>
    <col min="4866" max="4867" width="7.7109375" customWidth="1"/>
    <col min="4868" max="4868" width="0" hidden="1" customWidth="1"/>
    <col min="4869" max="4869" width="16.7109375" customWidth="1"/>
    <col min="5121" max="5121" width="63.5703125" customWidth="1"/>
    <col min="5122" max="5123" width="7.7109375" customWidth="1"/>
    <col min="5124" max="5124" width="0" hidden="1" customWidth="1"/>
    <col min="5125" max="5125" width="16.7109375" customWidth="1"/>
    <col min="5377" max="5377" width="63.5703125" customWidth="1"/>
    <col min="5378" max="5379" width="7.7109375" customWidth="1"/>
    <col min="5380" max="5380" width="0" hidden="1" customWidth="1"/>
    <col min="5381" max="5381" width="16.7109375" customWidth="1"/>
    <col min="5633" max="5633" width="63.5703125" customWidth="1"/>
    <col min="5634" max="5635" width="7.7109375" customWidth="1"/>
    <col min="5636" max="5636" width="0" hidden="1" customWidth="1"/>
    <col min="5637" max="5637" width="16.7109375" customWidth="1"/>
    <col min="5889" max="5889" width="63.5703125" customWidth="1"/>
    <col min="5890" max="5891" width="7.7109375" customWidth="1"/>
    <col min="5892" max="5892" width="0" hidden="1" customWidth="1"/>
    <col min="5893" max="5893" width="16.7109375" customWidth="1"/>
    <col min="6145" max="6145" width="63.5703125" customWidth="1"/>
    <col min="6146" max="6147" width="7.7109375" customWidth="1"/>
    <col min="6148" max="6148" width="0" hidden="1" customWidth="1"/>
    <col min="6149" max="6149" width="16.7109375" customWidth="1"/>
    <col min="6401" max="6401" width="63.5703125" customWidth="1"/>
    <col min="6402" max="6403" width="7.7109375" customWidth="1"/>
    <col min="6404" max="6404" width="0" hidden="1" customWidth="1"/>
    <col min="6405" max="6405" width="16.7109375" customWidth="1"/>
    <col min="6657" max="6657" width="63.5703125" customWidth="1"/>
    <col min="6658" max="6659" width="7.7109375" customWidth="1"/>
    <col min="6660" max="6660" width="0" hidden="1" customWidth="1"/>
    <col min="6661" max="6661" width="16.7109375" customWidth="1"/>
    <col min="6913" max="6913" width="63.5703125" customWidth="1"/>
    <col min="6914" max="6915" width="7.7109375" customWidth="1"/>
    <col min="6916" max="6916" width="0" hidden="1" customWidth="1"/>
    <col min="6917" max="6917" width="16.7109375" customWidth="1"/>
    <col min="7169" max="7169" width="63.5703125" customWidth="1"/>
    <col min="7170" max="7171" width="7.7109375" customWidth="1"/>
    <col min="7172" max="7172" width="0" hidden="1" customWidth="1"/>
    <col min="7173" max="7173" width="16.7109375" customWidth="1"/>
    <col min="7425" max="7425" width="63.5703125" customWidth="1"/>
    <col min="7426" max="7427" width="7.7109375" customWidth="1"/>
    <col min="7428" max="7428" width="0" hidden="1" customWidth="1"/>
    <col min="7429" max="7429" width="16.7109375" customWidth="1"/>
    <col min="7681" max="7681" width="63.5703125" customWidth="1"/>
    <col min="7682" max="7683" width="7.7109375" customWidth="1"/>
    <col min="7684" max="7684" width="0" hidden="1" customWidth="1"/>
    <col min="7685" max="7685" width="16.7109375" customWidth="1"/>
    <col min="7937" max="7937" width="63.5703125" customWidth="1"/>
    <col min="7938" max="7939" width="7.7109375" customWidth="1"/>
    <col min="7940" max="7940" width="0" hidden="1" customWidth="1"/>
    <col min="7941" max="7941" width="16.7109375" customWidth="1"/>
    <col min="8193" max="8193" width="63.5703125" customWidth="1"/>
    <col min="8194" max="8195" width="7.7109375" customWidth="1"/>
    <col min="8196" max="8196" width="0" hidden="1" customWidth="1"/>
    <col min="8197" max="8197" width="16.7109375" customWidth="1"/>
    <col min="8449" max="8449" width="63.5703125" customWidth="1"/>
    <col min="8450" max="8451" width="7.7109375" customWidth="1"/>
    <col min="8452" max="8452" width="0" hidden="1" customWidth="1"/>
    <col min="8453" max="8453" width="16.7109375" customWidth="1"/>
    <col min="8705" max="8705" width="63.5703125" customWidth="1"/>
    <col min="8706" max="8707" width="7.7109375" customWidth="1"/>
    <col min="8708" max="8708" width="0" hidden="1" customWidth="1"/>
    <col min="8709" max="8709" width="16.7109375" customWidth="1"/>
    <col min="8961" max="8961" width="63.5703125" customWidth="1"/>
    <col min="8962" max="8963" width="7.7109375" customWidth="1"/>
    <col min="8964" max="8964" width="0" hidden="1" customWidth="1"/>
    <col min="8965" max="8965" width="16.7109375" customWidth="1"/>
    <col min="9217" max="9217" width="63.5703125" customWidth="1"/>
    <col min="9218" max="9219" width="7.7109375" customWidth="1"/>
    <col min="9220" max="9220" width="0" hidden="1" customWidth="1"/>
    <col min="9221" max="9221" width="16.7109375" customWidth="1"/>
    <col min="9473" max="9473" width="63.5703125" customWidth="1"/>
    <col min="9474" max="9475" width="7.7109375" customWidth="1"/>
    <col min="9476" max="9476" width="0" hidden="1" customWidth="1"/>
    <col min="9477" max="9477" width="16.7109375" customWidth="1"/>
    <col min="9729" max="9729" width="63.5703125" customWidth="1"/>
    <col min="9730" max="9731" width="7.7109375" customWidth="1"/>
    <col min="9732" max="9732" width="0" hidden="1" customWidth="1"/>
    <col min="9733" max="9733" width="16.7109375" customWidth="1"/>
    <col min="9985" max="9985" width="63.5703125" customWidth="1"/>
    <col min="9986" max="9987" width="7.7109375" customWidth="1"/>
    <col min="9988" max="9988" width="0" hidden="1" customWidth="1"/>
    <col min="9989" max="9989" width="16.7109375" customWidth="1"/>
    <col min="10241" max="10241" width="63.5703125" customWidth="1"/>
    <col min="10242" max="10243" width="7.7109375" customWidth="1"/>
    <col min="10244" max="10244" width="0" hidden="1" customWidth="1"/>
    <col min="10245" max="10245" width="16.7109375" customWidth="1"/>
    <col min="10497" max="10497" width="63.5703125" customWidth="1"/>
    <col min="10498" max="10499" width="7.7109375" customWidth="1"/>
    <col min="10500" max="10500" width="0" hidden="1" customWidth="1"/>
    <col min="10501" max="10501" width="16.7109375" customWidth="1"/>
    <col min="10753" max="10753" width="63.5703125" customWidth="1"/>
    <col min="10754" max="10755" width="7.7109375" customWidth="1"/>
    <col min="10756" max="10756" width="0" hidden="1" customWidth="1"/>
    <col min="10757" max="10757" width="16.7109375" customWidth="1"/>
    <col min="11009" max="11009" width="63.5703125" customWidth="1"/>
    <col min="11010" max="11011" width="7.7109375" customWidth="1"/>
    <col min="11012" max="11012" width="0" hidden="1" customWidth="1"/>
    <col min="11013" max="11013" width="16.7109375" customWidth="1"/>
    <col min="11265" max="11265" width="63.5703125" customWidth="1"/>
    <col min="11266" max="11267" width="7.7109375" customWidth="1"/>
    <col min="11268" max="11268" width="0" hidden="1" customWidth="1"/>
    <col min="11269" max="11269" width="16.7109375" customWidth="1"/>
    <col min="11521" max="11521" width="63.5703125" customWidth="1"/>
    <col min="11522" max="11523" width="7.7109375" customWidth="1"/>
    <col min="11524" max="11524" width="0" hidden="1" customWidth="1"/>
    <col min="11525" max="11525" width="16.7109375" customWidth="1"/>
    <col min="11777" max="11777" width="63.5703125" customWidth="1"/>
    <col min="11778" max="11779" width="7.7109375" customWidth="1"/>
    <col min="11780" max="11780" width="0" hidden="1" customWidth="1"/>
    <col min="11781" max="11781" width="16.7109375" customWidth="1"/>
    <col min="12033" max="12033" width="63.5703125" customWidth="1"/>
    <col min="12034" max="12035" width="7.7109375" customWidth="1"/>
    <col min="12036" max="12036" width="0" hidden="1" customWidth="1"/>
    <col min="12037" max="12037" width="16.7109375" customWidth="1"/>
    <col min="12289" max="12289" width="63.5703125" customWidth="1"/>
    <col min="12290" max="12291" width="7.7109375" customWidth="1"/>
    <col min="12292" max="12292" width="0" hidden="1" customWidth="1"/>
    <col min="12293" max="12293" width="16.7109375" customWidth="1"/>
    <col min="12545" max="12545" width="63.5703125" customWidth="1"/>
    <col min="12546" max="12547" width="7.7109375" customWidth="1"/>
    <col min="12548" max="12548" width="0" hidden="1" customWidth="1"/>
    <col min="12549" max="12549" width="16.7109375" customWidth="1"/>
    <col min="12801" max="12801" width="63.5703125" customWidth="1"/>
    <col min="12802" max="12803" width="7.7109375" customWidth="1"/>
    <col min="12804" max="12804" width="0" hidden="1" customWidth="1"/>
    <col min="12805" max="12805" width="16.7109375" customWidth="1"/>
    <col min="13057" max="13057" width="63.5703125" customWidth="1"/>
    <col min="13058" max="13059" width="7.7109375" customWidth="1"/>
    <col min="13060" max="13060" width="0" hidden="1" customWidth="1"/>
    <col min="13061" max="13061" width="16.7109375" customWidth="1"/>
    <col min="13313" max="13313" width="63.5703125" customWidth="1"/>
    <col min="13314" max="13315" width="7.7109375" customWidth="1"/>
    <col min="13316" max="13316" width="0" hidden="1" customWidth="1"/>
    <col min="13317" max="13317" width="16.7109375" customWidth="1"/>
    <col min="13569" max="13569" width="63.5703125" customWidth="1"/>
    <col min="13570" max="13571" width="7.7109375" customWidth="1"/>
    <col min="13572" max="13572" width="0" hidden="1" customWidth="1"/>
    <col min="13573" max="13573" width="16.7109375" customWidth="1"/>
    <col min="13825" max="13825" width="63.5703125" customWidth="1"/>
    <col min="13826" max="13827" width="7.7109375" customWidth="1"/>
    <col min="13828" max="13828" width="0" hidden="1" customWidth="1"/>
    <col min="13829" max="13829" width="16.7109375" customWidth="1"/>
    <col min="14081" max="14081" width="63.5703125" customWidth="1"/>
    <col min="14082" max="14083" width="7.7109375" customWidth="1"/>
    <col min="14084" max="14084" width="0" hidden="1" customWidth="1"/>
    <col min="14085" max="14085" width="16.7109375" customWidth="1"/>
    <col min="14337" max="14337" width="63.5703125" customWidth="1"/>
    <col min="14338" max="14339" width="7.7109375" customWidth="1"/>
    <col min="14340" max="14340" width="0" hidden="1" customWidth="1"/>
    <col min="14341" max="14341" width="16.7109375" customWidth="1"/>
    <col min="14593" max="14593" width="63.5703125" customWidth="1"/>
    <col min="14594" max="14595" width="7.7109375" customWidth="1"/>
    <col min="14596" max="14596" width="0" hidden="1" customWidth="1"/>
    <col min="14597" max="14597" width="16.7109375" customWidth="1"/>
    <col min="14849" max="14849" width="63.5703125" customWidth="1"/>
    <col min="14850" max="14851" width="7.7109375" customWidth="1"/>
    <col min="14852" max="14852" width="0" hidden="1" customWidth="1"/>
    <col min="14853" max="14853" width="16.7109375" customWidth="1"/>
    <col min="15105" max="15105" width="63.5703125" customWidth="1"/>
    <col min="15106" max="15107" width="7.7109375" customWidth="1"/>
    <col min="15108" max="15108" width="0" hidden="1" customWidth="1"/>
    <col min="15109" max="15109" width="16.7109375" customWidth="1"/>
    <col min="15361" max="15361" width="63.5703125" customWidth="1"/>
    <col min="15362" max="15363" width="7.7109375" customWidth="1"/>
    <col min="15364" max="15364" width="0" hidden="1" customWidth="1"/>
    <col min="15365" max="15365" width="16.7109375" customWidth="1"/>
    <col min="15617" max="15617" width="63.5703125" customWidth="1"/>
    <col min="15618" max="15619" width="7.7109375" customWidth="1"/>
    <col min="15620" max="15620" width="0" hidden="1" customWidth="1"/>
    <col min="15621" max="15621" width="16.7109375" customWidth="1"/>
    <col min="15873" max="15873" width="63.5703125" customWidth="1"/>
    <col min="15874" max="15875" width="7.7109375" customWidth="1"/>
    <col min="15876" max="15876" width="0" hidden="1" customWidth="1"/>
    <col min="15877" max="15877" width="16.7109375" customWidth="1"/>
    <col min="16129" max="16129" width="63.5703125" customWidth="1"/>
    <col min="16130" max="16131" width="7.7109375" customWidth="1"/>
    <col min="16132" max="16132" width="0" hidden="1" customWidth="1"/>
    <col min="16133" max="16133" width="16.7109375" customWidth="1"/>
  </cols>
  <sheetData>
    <row r="1" spans="1:6" ht="15.75" x14ac:dyDescent="0.25">
      <c r="A1" s="149"/>
      <c r="B1" s="163" t="s">
        <v>125</v>
      </c>
      <c r="C1" s="163"/>
      <c r="D1" s="163"/>
      <c r="E1" s="163"/>
    </row>
    <row r="2" spans="1:6" ht="15.75" x14ac:dyDescent="0.25">
      <c r="A2" s="168" t="s">
        <v>153</v>
      </c>
      <c r="B2" s="168"/>
      <c r="C2" s="168"/>
      <c r="D2" s="168"/>
      <c r="E2" s="168"/>
    </row>
    <row r="3" spans="1:6" ht="15.75" x14ac:dyDescent="0.25">
      <c r="A3" s="150"/>
      <c r="B3" s="168" t="s">
        <v>154</v>
      </c>
      <c r="C3" s="168"/>
      <c r="D3" s="168"/>
      <c r="E3" s="168"/>
    </row>
    <row r="4" spans="1:6" x14ac:dyDescent="0.2">
      <c r="A4" s="108"/>
      <c r="B4" s="109"/>
      <c r="C4" s="110"/>
      <c r="D4" s="110"/>
      <c r="E4" s="110"/>
    </row>
    <row r="5" spans="1:6" x14ac:dyDescent="0.2">
      <c r="A5" s="108"/>
      <c r="B5" s="109"/>
      <c r="C5" s="110"/>
      <c r="D5" s="110"/>
      <c r="E5" s="110"/>
    </row>
    <row r="6" spans="1:6" ht="40.5" customHeight="1" x14ac:dyDescent="0.2">
      <c r="A6" s="167" t="s">
        <v>150</v>
      </c>
      <c r="B6" s="167"/>
      <c r="C6" s="167"/>
      <c r="D6" s="167"/>
      <c r="E6" s="167"/>
    </row>
    <row r="7" spans="1:6" ht="15.75" x14ac:dyDescent="0.2">
      <c r="A7" s="111"/>
      <c r="B7" s="112"/>
      <c r="C7" s="113"/>
      <c r="E7" s="114" t="s">
        <v>126</v>
      </c>
    </row>
    <row r="8" spans="1:6" ht="31.5" x14ac:dyDescent="0.2">
      <c r="A8" s="143" t="s">
        <v>0</v>
      </c>
      <c r="B8" s="144" t="s">
        <v>127</v>
      </c>
      <c r="C8" s="143" t="s">
        <v>128</v>
      </c>
      <c r="D8" s="148" t="s">
        <v>129</v>
      </c>
      <c r="E8" s="148" t="s">
        <v>123</v>
      </c>
    </row>
    <row r="9" spans="1:6" ht="15.75" x14ac:dyDescent="0.2">
      <c r="A9" s="145" t="s">
        <v>130</v>
      </c>
      <c r="B9" s="146"/>
      <c r="C9" s="146"/>
      <c r="D9" s="124">
        <f>D27+D23+D17+D11+D20+D31</f>
        <v>15625.200000000003</v>
      </c>
      <c r="E9" s="124">
        <f>+E27+E23+E17+E11+E20+E31</f>
        <v>15328.7</v>
      </c>
      <c r="F9" s="142">
        <f>E9/D9*100</f>
        <v>98.10242428896909</v>
      </c>
    </row>
    <row r="10" spans="1:6" ht="15.75" x14ac:dyDescent="0.2">
      <c r="A10" s="115"/>
      <c r="B10" s="116"/>
      <c r="C10" s="116"/>
      <c r="D10" s="126"/>
      <c r="E10" s="126"/>
      <c r="F10" s="142"/>
    </row>
    <row r="11" spans="1:6" ht="15.75" x14ac:dyDescent="0.25">
      <c r="A11" s="118" t="s">
        <v>131</v>
      </c>
      <c r="B11" s="119">
        <v>1</v>
      </c>
      <c r="C11" s="119"/>
      <c r="D11" s="124">
        <f>SUM(D12:D15)</f>
        <v>8984.1000000000022</v>
      </c>
      <c r="E11" s="124">
        <f>SUM(E12:E15)</f>
        <v>8774.7000000000007</v>
      </c>
      <c r="F11" s="142">
        <f t="shared" ref="F11:F32" si="0">E11/D11*100</f>
        <v>97.669215614251826</v>
      </c>
    </row>
    <row r="12" spans="1:6" ht="31.5" x14ac:dyDescent="0.2">
      <c r="A12" s="120" t="s">
        <v>49</v>
      </c>
      <c r="B12" s="121">
        <v>1</v>
      </c>
      <c r="C12" s="121">
        <v>2</v>
      </c>
      <c r="D12" s="126">
        <f>'приложение 2'!G14</f>
        <v>1432.2</v>
      </c>
      <c r="E12" s="126">
        <f>'приложение 2'!H14</f>
        <v>1387.2</v>
      </c>
      <c r="F12" s="142">
        <f t="shared" si="0"/>
        <v>96.857980728948462</v>
      </c>
    </row>
    <row r="13" spans="1:6" ht="47.25" x14ac:dyDescent="0.2">
      <c r="A13" s="120" t="s">
        <v>44</v>
      </c>
      <c r="B13" s="121">
        <v>1</v>
      </c>
      <c r="C13" s="121">
        <v>4</v>
      </c>
      <c r="D13" s="147">
        <f>'приложение 2'!G27</f>
        <v>6839.1</v>
      </c>
      <c r="E13" s="147">
        <f>'приложение 2'!H27</f>
        <v>6675.5</v>
      </c>
      <c r="F13" s="142">
        <f t="shared" si="0"/>
        <v>97.607872380868827</v>
      </c>
    </row>
    <row r="14" spans="1:6" ht="47.25" x14ac:dyDescent="0.2">
      <c r="A14" s="120" t="s">
        <v>58</v>
      </c>
      <c r="B14" s="121">
        <v>1</v>
      </c>
      <c r="C14" s="121">
        <v>6</v>
      </c>
      <c r="D14" s="126">
        <f>'приложение 2'!G79</f>
        <v>2.6</v>
      </c>
      <c r="E14" s="126">
        <f>'приложение 2'!H79</f>
        <v>2.6</v>
      </c>
      <c r="F14" s="142">
        <f t="shared" si="0"/>
        <v>100</v>
      </c>
    </row>
    <row r="15" spans="1:6" ht="15.75" x14ac:dyDescent="0.25">
      <c r="A15" s="122" t="s">
        <v>19</v>
      </c>
      <c r="B15" s="121">
        <v>1</v>
      </c>
      <c r="C15" s="121">
        <v>13</v>
      </c>
      <c r="D15" s="126">
        <f>'приложение 2'!G84</f>
        <v>710.2</v>
      </c>
      <c r="E15" s="126">
        <f>'приложение 2'!H84</f>
        <v>709.4</v>
      </c>
      <c r="F15" s="142">
        <f t="shared" si="0"/>
        <v>99.887355674457893</v>
      </c>
    </row>
    <row r="16" spans="1:6" ht="15.75" x14ac:dyDescent="0.2">
      <c r="A16" s="120"/>
      <c r="B16" s="121"/>
      <c r="C16" s="121"/>
      <c r="D16" s="126"/>
      <c r="E16" s="126"/>
      <c r="F16" s="142"/>
    </row>
    <row r="17" spans="1:6" ht="31.5" x14ac:dyDescent="0.2">
      <c r="A17" s="123" t="s">
        <v>132</v>
      </c>
      <c r="B17" s="119">
        <v>3</v>
      </c>
      <c r="C17" s="121"/>
      <c r="D17" s="124">
        <f>+D18</f>
        <v>303.29999999999995</v>
      </c>
      <c r="E17" s="124">
        <f>+E18</f>
        <v>284.09999999999997</v>
      </c>
      <c r="F17" s="142">
        <f t="shared" si="0"/>
        <v>93.669634025717116</v>
      </c>
    </row>
    <row r="18" spans="1:6" ht="47.25" x14ac:dyDescent="0.2">
      <c r="A18" s="125" t="s">
        <v>152</v>
      </c>
      <c r="B18" s="121">
        <v>3</v>
      </c>
      <c r="C18" s="121">
        <v>10</v>
      </c>
      <c r="D18" s="126">
        <f>'приложение 2'!G101</f>
        <v>303.29999999999995</v>
      </c>
      <c r="E18" s="126">
        <f>'приложение 2'!H101</f>
        <v>284.09999999999997</v>
      </c>
      <c r="F18" s="142">
        <f t="shared" si="0"/>
        <v>93.669634025717116</v>
      </c>
    </row>
    <row r="19" spans="1:6" ht="15.75" x14ac:dyDescent="0.2">
      <c r="A19" s="125"/>
      <c r="B19" s="121"/>
      <c r="C19" s="121"/>
      <c r="D19" s="126"/>
      <c r="E19" s="126"/>
      <c r="F19" s="142"/>
    </row>
    <row r="20" spans="1:6" ht="15.75" x14ac:dyDescent="0.2">
      <c r="A20" s="127" t="s">
        <v>133</v>
      </c>
      <c r="B20" s="119">
        <v>4</v>
      </c>
      <c r="C20" s="121"/>
      <c r="D20" s="124">
        <f>D21</f>
        <v>60</v>
      </c>
      <c r="E20" s="124">
        <f>E21</f>
        <v>60</v>
      </c>
      <c r="F20" s="142">
        <f t="shared" si="0"/>
        <v>100</v>
      </c>
    </row>
    <row r="21" spans="1:6" ht="15.75" x14ac:dyDescent="0.2">
      <c r="A21" s="125" t="s">
        <v>134</v>
      </c>
      <c r="B21" s="121">
        <v>4</v>
      </c>
      <c r="C21" s="121">
        <v>8</v>
      </c>
      <c r="D21" s="126">
        <f>'приложение 2'!G114</f>
        <v>60</v>
      </c>
      <c r="E21" s="126">
        <f>'приложение 2'!H114</f>
        <v>60</v>
      </c>
      <c r="F21" s="142">
        <f t="shared" si="0"/>
        <v>100</v>
      </c>
    </row>
    <row r="22" spans="1:6" ht="15.75" x14ac:dyDescent="0.25">
      <c r="A22" s="128"/>
      <c r="B22" s="121"/>
      <c r="C22" s="121"/>
      <c r="D22" s="126"/>
      <c r="E22" s="126"/>
      <c r="F22" s="142"/>
    </row>
    <row r="23" spans="1:6" ht="15.75" x14ac:dyDescent="0.25">
      <c r="A23" s="118" t="s">
        <v>135</v>
      </c>
      <c r="B23" s="119">
        <v>5</v>
      </c>
      <c r="C23" s="119"/>
      <c r="D23" s="124">
        <f>D25+D24</f>
        <v>5295.1</v>
      </c>
      <c r="E23" s="124">
        <f>E25+E24</f>
        <v>5227.2000000000007</v>
      </c>
      <c r="F23" s="142">
        <f t="shared" si="0"/>
        <v>98.71768238560179</v>
      </c>
    </row>
    <row r="24" spans="1:6" ht="15.75" x14ac:dyDescent="0.2">
      <c r="A24" s="120" t="s">
        <v>15</v>
      </c>
      <c r="B24" s="121">
        <v>5</v>
      </c>
      <c r="C24" s="121">
        <v>2</v>
      </c>
      <c r="D24" s="126">
        <f>'приложение 2'!G121</f>
        <v>795.40000000000009</v>
      </c>
      <c r="E24" s="126">
        <f>'приложение 2'!H121</f>
        <v>794.5</v>
      </c>
      <c r="F24" s="142">
        <f t="shared" si="0"/>
        <v>99.886849383957738</v>
      </c>
    </row>
    <row r="25" spans="1:6" ht="15.75" x14ac:dyDescent="0.2">
      <c r="A25" s="129" t="s">
        <v>14</v>
      </c>
      <c r="B25" s="121">
        <v>5</v>
      </c>
      <c r="C25" s="121">
        <v>3</v>
      </c>
      <c r="D25" s="126">
        <f>'приложение 2'!G132</f>
        <v>4499.7000000000007</v>
      </c>
      <c r="E25" s="126">
        <f>'приложение 2'!H132</f>
        <v>4432.7000000000007</v>
      </c>
      <c r="F25" s="142">
        <f t="shared" si="0"/>
        <v>98.511011845234137</v>
      </c>
    </row>
    <row r="26" spans="1:6" ht="15.75" x14ac:dyDescent="0.2">
      <c r="A26" s="130"/>
      <c r="B26" s="121"/>
      <c r="C26" s="121"/>
      <c r="D26" s="126"/>
      <c r="E26" s="126"/>
      <c r="F26" s="142"/>
    </row>
    <row r="27" spans="1:6" ht="15.75" x14ac:dyDescent="0.2">
      <c r="A27" s="123" t="s">
        <v>136</v>
      </c>
      <c r="B27" s="119">
        <v>10</v>
      </c>
      <c r="C27" s="119"/>
      <c r="D27" s="124">
        <f>SUM(D28:D29)</f>
        <v>962.7</v>
      </c>
      <c r="E27" s="124">
        <f>SUM(E28:E29)</f>
        <v>962.7</v>
      </c>
      <c r="F27" s="142">
        <f t="shared" si="0"/>
        <v>100</v>
      </c>
    </row>
    <row r="28" spans="1:6" ht="15.75" x14ac:dyDescent="0.2">
      <c r="A28" s="130" t="s">
        <v>18</v>
      </c>
      <c r="B28" s="121">
        <v>10</v>
      </c>
      <c r="C28" s="121">
        <v>1</v>
      </c>
      <c r="D28" s="126">
        <f>'приложение 2'!G171</f>
        <v>912.7</v>
      </c>
      <c r="E28" s="126">
        <f>'приложение 2'!H171</f>
        <v>912.7</v>
      </c>
      <c r="F28" s="142">
        <f t="shared" si="0"/>
        <v>100</v>
      </c>
    </row>
    <row r="29" spans="1:6" ht="15.75" x14ac:dyDescent="0.2">
      <c r="A29" s="130" t="s">
        <v>94</v>
      </c>
      <c r="B29" s="121">
        <v>10</v>
      </c>
      <c r="C29" s="121">
        <v>3</v>
      </c>
      <c r="D29" s="126">
        <f>'приложение 2'!G177</f>
        <v>50</v>
      </c>
      <c r="E29" s="126">
        <f>'приложение 2'!H177</f>
        <v>50</v>
      </c>
      <c r="F29" s="142">
        <f t="shared" si="0"/>
        <v>100</v>
      </c>
    </row>
    <row r="30" spans="1:6" ht="15.75" x14ac:dyDescent="0.2">
      <c r="A30" s="130"/>
      <c r="B30" s="121"/>
      <c r="C30" s="121"/>
      <c r="D30" s="126"/>
      <c r="E30" s="126"/>
      <c r="F30" s="142"/>
    </row>
    <row r="31" spans="1:6" ht="15.75" x14ac:dyDescent="0.2">
      <c r="A31" s="131" t="s">
        <v>137</v>
      </c>
      <c r="B31" s="119">
        <v>11</v>
      </c>
      <c r="C31" s="121"/>
      <c r="D31" s="124">
        <f>D32</f>
        <v>20</v>
      </c>
      <c r="E31" s="124">
        <f>E32</f>
        <v>20</v>
      </c>
      <c r="F31" s="142">
        <f t="shared" si="0"/>
        <v>100</v>
      </c>
    </row>
    <row r="32" spans="1:6" ht="15.75" x14ac:dyDescent="0.2">
      <c r="A32" s="130" t="s">
        <v>140</v>
      </c>
      <c r="B32" s="121">
        <v>11</v>
      </c>
      <c r="C32" s="121">
        <v>1</v>
      </c>
      <c r="D32" s="126">
        <f>'приложение 2'!G184</f>
        <v>20</v>
      </c>
      <c r="E32" s="126">
        <f>'приложение 2'!H184</f>
        <v>20</v>
      </c>
      <c r="F32" s="142">
        <f t="shared" si="0"/>
        <v>100</v>
      </c>
    </row>
    <row r="33" spans="1:5" ht="15.75" x14ac:dyDescent="0.2">
      <c r="A33" s="130"/>
      <c r="B33" s="121"/>
      <c r="C33" s="121"/>
      <c r="D33" s="117"/>
      <c r="E33" s="117"/>
    </row>
  </sheetData>
  <mergeCells count="4">
    <mergeCell ref="B1:E1"/>
    <mergeCell ref="A6:E6"/>
    <mergeCell ref="B3:E3"/>
    <mergeCell ref="A2:E2"/>
  </mergeCells>
  <pageMargins left="0.7" right="0.7" top="0.75" bottom="0.75" header="0.3" footer="0.3"/>
  <pageSetup paperSize="9" scale="81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2</vt:lpstr>
      <vt:lpstr>приложение 3</vt:lpstr>
      <vt:lpstr>'приложение 2'!Заголовки_для_печати</vt:lpstr>
      <vt:lpstr>'приложение 2'!Область_печати</vt:lpstr>
      <vt:lpstr>'приложение 3'!Область_печати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Администратор</cp:lastModifiedBy>
  <cp:lastPrinted>2023-03-09T06:43:37Z</cp:lastPrinted>
  <dcterms:created xsi:type="dcterms:W3CDTF">2003-12-05T21:14:57Z</dcterms:created>
  <dcterms:modified xsi:type="dcterms:W3CDTF">2023-03-09T09:44:02Z</dcterms:modified>
</cp:coreProperties>
</file>